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7.1 " sheetId="1" r:id="rId4"/>
    <sheet state="visible" name="Tab7.2" sheetId="2" r:id="rId5"/>
    <sheet state="visible" name="7.3&amp;7.4" sheetId="3" r:id="rId6"/>
    <sheet state="visible" name="Tab7.5" sheetId="4" r:id="rId7"/>
    <sheet state="visible" name="7.6 &amp;7.7" sheetId="5" r:id="rId8"/>
    <sheet state="visible" name="Tab7.8" sheetId="6" r:id="rId9"/>
    <sheet state="visible" name="Tab7.9" sheetId="7" r:id="rId10"/>
    <sheet state="visible" name="Tab7.10" sheetId="8" r:id="rId11"/>
    <sheet state="visible" name="Tab7.11" sheetId="9" r:id="rId12"/>
    <sheet state="visible" name="tab 7.12 &amp; 7.13" sheetId="10" r:id="rId13"/>
    <sheet state="visible" name="7.14&amp;7.15" sheetId="11" r:id="rId14"/>
    <sheet state="visible" name="7.16" sheetId="12" r:id="rId15"/>
    <sheet state="visible" name="7.17 &amp; 7.18" sheetId="13" r:id="rId16"/>
  </sheets>
  <definedNames>
    <definedName name="__123Graph_AVOLUME">#REF!</definedName>
    <definedName name="__123Graph_B">#REF!</definedName>
    <definedName name="__123Graph_C">#REF!</definedName>
    <definedName name="__123Graph_CVOLUME">#REF!</definedName>
    <definedName name="__123Graph_A">#REF!</definedName>
    <definedName name="__123Graph_BVOLUME">#REF!</definedName>
  </definedNames>
  <calcPr/>
</workbook>
</file>

<file path=xl/sharedStrings.xml><?xml version="1.0" encoding="utf-8"?>
<sst xmlns="http://schemas.openxmlformats.org/spreadsheetml/2006/main" count="656" uniqueCount="395">
  <si>
    <t>TABLE 7.1</t>
  </si>
  <si>
    <t>LENGTH OF ROADS BY TYPE, BHUTAN, 2001 AND 2003</t>
  </si>
  <si>
    <t>(Length in Km.)</t>
  </si>
  <si>
    <t>Type of road</t>
  </si>
  <si>
    <t xml:space="preserve">National highway </t>
  </si>
  <si>
    <t xml:space="preserve">  District road</t>
  </si>
  <si>
    <t xml:space="preserve">   Feeder road</t>
  </si>
  <si>
    <t>Urban road</t>
  </si>
  <si>
    <t>Forest road</t>
  </si>
  <si>
    <t>All road</t>
  </si>
  <si>
    <t>2001</t>
  </si>
  <si>
    <t xml:space="preserve">   Black topped</t>
  </si>
  <si>
    <t>..</t>
  </si>
  <si>
    <t xml:space="preserve">   Non-black topped</t>
  </si>
  <si>
    <t xml:space="preserve">   Total</t>
  </si>
  <si>
    <t>2003*</t>
  </si>
  <si>
    <t>Note:</t>
  </si>
  <si>
    <t>*As of 30 June 2003</t>
  </si>
  <si>
    <t>Source: Department of Roads, MoW&amp;HS, Thimphu.</t>
  </si>
  <si>
    <t xml:space="preserve"> </t>
  </si>
  <si>
    <t xml:space="preserve">                     </t>
  </si>
  <si>
    <t>TABLE 7.2</t>
  </si>
  <si>
    <t>LENGTH OF ROADS BY TYPE AND DZONGKHAG, BHUTAN, JUNE 2001</t>
  </si>
  <si>
    <t>Dzongkhag</t>
  </si>
  <si>
    <t xml:space="preserve"> National </t>
  </si>
  <si>
    <t>District</t>
  </si>
  <si>
    <t>Feeder</t>
  </si>
  <si>
    <t xml:space="preserve"> Urban </t>
  </si>
  <si>
    <t>Forest</t>
  </si>
  <si>
    <t xml:space="preserve">    All</t>
  </si>
  <si>
    <t>Percen-</t>
  </si>
  <si>
    <t>highway</t>
  </si>
  <si>
    <t>road</t>
  </si>
  <si>
    <t xml:space="preserve">      road</t>
  </si>
  <si>
    <t xml:space="preserve"> road</t>
  </si>
  <si>
    <t xml:space="preserve">    road</t>
  </si>
  <si>
    <t xml:space="preserve">    roads</t>
  </si>
  <si>
    <t>tage</t>
  </si>
  <si>
    <t>Bumthang</t>
  </si>
  <si>
    <t>Chhukha</t>
  </si>
  <si>
    <t>Dagana</t>
  </si>
  <si>
    <t>Gasa</t>
  </si>
  <si>
    <t>Haa</t>
  </si>
  <si>
    <t>Lhuntse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</si>
  <si>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</si>
  <si>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</si>
  <si>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</si>
  <si>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</si>
  <si>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</si>
  <si>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</si>
  <si>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</si>
  <si>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</si>
  <si>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</si>
  <si>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</si>
  <si>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</si>
  <si>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</si>
  <si>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</si>
  <si>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</si>
  <si>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/>
  </si>
  <si>
    <t>Bhutan</t>
  </si>
  <si>
    <t>Source:Ministry of Communications,Thimphu.</t>
  </si>
  <si>
    <t>TABLE 7.3</t>
  </si>
  <si>
    <t>NUMBER AND LENGTH OF BRIDGES BY TYPE, BHUTAN, JUNE 2001</t>
  </si>
  <si>
    <t>Type of bridges</t>
  </si>
  <si>
    <t>Number</t>
  </si>
  <si>
    <t>Length</t>
  </si>
  <si>
    <t xml:space="preserve">    %</t>
  </si>
  <si>
    <t>Reinforced concrete</t>
  </si>
  <si>
    <t xml:space="preserve">         44</t>
  </si>
  <si>
    <t>Prestressed concrete</t>
  </si>
  <si>
    <t xml:space="preserve">           2</t>
  </si>
  <si>
    <t>Bailey bridge</t>
  </si>
  <si>
    <t xml:space="preserve">         62</t>
  </si>
  <si>
    <t>Suspension Bridge (Motorable)</t>
  </si>
  <si>
    <t xml:space="preserve">     7</t>
  </si>
  <si>
    <t xml:space="preserve">Hemilton and steel </t>
  </si>
  <si>
    <t>Composite bridge</t>
  </si>
  <si>
    <t xml:space="preserve">   24</t>
  </si>
  <si>
    <t>Wooden</t>
  </si>
  <si>
    <t xml:space="preserve">   16</t>
  </si>
  <si>
    <t>Submersible</t>
  </si>
  <si>
    <t>RCC Slab</t>
  </si>
  <si>
    <t xml:space="preserve">   15</t>
  </si>
  <si>
    <t>All bridges</t>
  </si>
  <si>
    <t>Source: Ministry of Communications,Thimphu.</t>
  </si>
  <si>
    <t>TABLE 7.4</t>
  </si>
  <si>
    <t>NUMBER OF SUPENSION BRIDGES COMPLETED DURING I TO VIII FIVE YEAR PLAN</t>
  </si>
  <si>
    <t>PERIODS BY DZONGKHAG</t>
  </si>
  <si>
    <t xml:space="preserve">    Plan periods</t>
  </si>
  <si>
    <t>All plans</t>
  </si>
  <si>
    <t>%</t>
  </si>
  <si>
    <t>I - IV</t>
  </si>
  <si>
    <t>V</t>
  </si>
  <si>
    <t>VI</t>
  </si>
  <si>
    <t>VII</t>
  </si>
  <si>
    <t>VIII</t>
  </si>
  <si>
    <t>(I - VIII)</t>
  </si>
  <si>
    <t xml:space="preserve"> 4</t>
  </si>
  <si>
    <t>Monggar</t>
  </si>
  <si>
    <t xml:space="preserve"> 9</t>
  </si>
  <si>
    <t xml:space="preserve">    10</t>
  </si>
  <si>
    <t xml:space="preserve">        13</t>
  </si>
  <si>
    <t xml:space="preserve">        15</t>
  </si>
  <si>
    <t xml:space="preserve"> 8</t>
  </si>
  <si>
    <t xml:space="preserve">        12</t>
  </si>
  <si>
    <t xml:space="preserve">        10</t>
  </si>
  <si>
    <t xml:space="preserve">   80</t>
  </si>
  <si>
    <t xml:space="preserve">      128</t>
  </si>
  <si>
    <t xml:space="preserve">      54</t>
  </si>
  <si>
    <t xml:space="preserve">     52</t>
  </si>
  <si>
    <t xml:space="preserve">   44</t>
  </si>
  <si>
    <t xml:space="preserve">     358</t>
  </si>
  <si>
    <t xml:space="preserve">     100</t>
  </si>
  <si>
    <t>TABLE 7.5</t>
  </si>
  <si>
    <t>NUMBER OF REGISTERED VEHICLES BY TYPE AND REGION, 1999 TO 2003</t>
  </si>
  <si>
    <t>Region</t>
  </si>
  <si>
    <t>Heavy</t>
  </si>
  <si>
    <t>Medium</t>
  </si>
  <si>
    <t>Light</t>
  </si>
  <si>
    <t>Two-</t>
  </si>
  <si>
    <t xml:space="preserve">  Taxi</t>
  </si>
  <si>
    <t>Earth</t>
  </si>
  <si>
    <t xml:space="preserve">  Others</t>
  </si>
  <si>
    <t xml:space="preserve">All </t>
  </si>
  <si>
    <t>Wheeler</t>
  </si>
  <si>
    <t xml:space="preserve"> mover</t>
  </si>
  <si>
    <t>Types</t>
  </si>
  <si>
    <t>1999 Total</t>
  </si>
  <si>
    <t>n.a.</t>
  </si>
  <si>
    <t xml:space="preserve">   Thimphu</t>
  </si>
  <si>
    <t xml:space="preserve">   Gelephu</t>
  </si>
  <si>
    <t xml:space="preserve">   Phuntsholing</t>
  </si>
  <si>
    <t xml:space="preserve">   Samdrup Jongkhar</t>
  </si>
  <si>
    <t>2000 Total</t>
  </si>
  <si>
    <t>2001 Total</t>
  </si>
  <si>
    <t>2002 Total</t>
  </si>
  <si>
    <t>2003 Total</t>
  </si>
  <si>
    <t xml:space="preserve">   Thimphu*</t>
  </si>
  <si>
    <t>0</t>
  </si>
  <si>
    <t xml:space="preserve">Notes: </t>
  </si>
  <si>
    <t>1.Excludes vehicles of armed forces.</t>
  </si>
  <si>
    <t>2.Number of Government light vehicles include those of Royal Family and International Agencies.</t>
  </si>
  <si>
    <t>3."Others" include bull dozers, road rollers, pay loaders, excavators, cranes, tractors, power tillers, etc.</t>
  </si>
  <si>
    <t>4. *For the year 2003, Medium-category vehilces are included in the Heavey category for Thimphu region.</t>
  </si>
  <si>
    <t>Source: Road Safety &amp; Transport Authority, MoIC, Thimphu.</t>
  </si>
  <si>
    <t>TABLE 7.6</t>
  </si>
  <si>
    <t>NUMBER OF NEW MOTOR VEHICLE DRIVING LICENCES  ISSUED</t>
  </si>
  <si>
    <t>(a) BY TYPE OF VEHICLE, 1994 TO 1998</t>
  </si>
  <si>
    <t>(Number)</t>
  </si>
  <si>
    <t xml:space="preserve">Licence </t>
  </si>
  <si>
    <t>1994</t>
  </si>
  <si>
    <t>1995</t>
  </si>
  <si>
    <t>1996</t>
  </si>
  <si>
    <t>1997</t>
  </si>
  <si>
    <t>1998</t>
  </si>
  <si>
    <t>Two Wheelers</t>
  </si>
  <si>
    <t xml:space="preserve">Light </t>
  </si>
  <si>
    <t>Other(b)</t>
  </si>
  <si>
    <t>All vehicles</t>
  </si>
  <si>
    <t>Notes:</t>
  </si>
  <si>
    <t>(a) The figures refer to new licences issued during the year (excluding renewals) figures do not refer</t>
  </si>
  <si>
    <t>to the total number of licensed drivers.</t>
  </si>
  <si>
    <t>(b) includes road rollers, tractors, bulldozers, power tillers, payloaders, excavators, well loaders</t>
  </si>
  <si>
    <t>cranes.</t>
  </si>
  <si>
    <t>Source: Surface Transport Division, Ministry of Communications, Thimphu.</t>
  </si>
  <si>
    <t>TABLE 7.7</t>
  </si>
  <si>
    <t>DETAILS OF PUBLIC ROAD TRANSPORT SERVICES, 1994 TO 1998</t>
  </si>
  <si>
    <t>Details</t>
  </si>
  <si>
    <t>Number of operators</t>
  </si>
  <si>
    <t>Number of service routes (a)</t>
  </si>
  <si>
    <t>Distance run ('000 kms)</t>
  </si>
  <si>
    <t>3,107</t>
  </si>
  <si>
    <t>Passengers carried ('000 passengers)</t>
  </si>
  <si>
    <t xml:space="preserve">   Direct</t>
  </si>
  <si>
    <t>786</t>
  </si>
  <si>
    <t xml:space="preserve">   Local</t>
  </si>
  <si>
    <t>235</t>
  </si>
  <si>
    <t>Loads carried ('000 kgs)</t>
  </si>
  <si>
    <t xml:space="preserve">        n.a</t>
  </si>
  <si>
    <t xml:space="preserve">      n.a</t>
  </si>
  <si>
    <t>Services suspended (route days)</t>
  </si>
  <si>
    <t xml:space="preserve">(a) Service route imply bus services one round trip station to station, for e.g. Phuentsholing to Thimphu </t>
  </si>
  <si>
    <t xml:space="preserve"> - Thimphu to Phuentsholing</t>
  </si>
  <si>
    <t>TABLE 7.8</t>
  </si>
  <si>
    <t>NUMBERS OF PASSENGERS CARRIED &amp; REVENUE EARNED BY DRUK AIR</t>
  </si>
  <si>
    <t>FLIGHTS BY SECTOR, 1997 TO 2001</t>
  </si>
  <si>
    <t>Sector</t>
  </si>
  <si>
    <t>1999</t>
  </si>
  <si>
    <t>2000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</si>
  <si>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</si>
  <si>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</si>
  <si>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</si>
  <si>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</si>
  <si>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</si>
  <si>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</si>
  <si>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</si>
  <si>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</si>
  <si>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</si>
  <si>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</si>
  <si>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Kathmandu to Delhi</t>
  </si>
  <si>
    <t>Delhi to Kathmandu</t>
  </si>
  <si>
    <t>Kolkata to Bangkok</t>
  </si>
  <si>
    <t>Bangkok to Kolkata</t>
  </si>
  <si>
    <t>Dhaka to Bangkok</t>
  </si>
  <si>
    <t>Bangkok to Dhaka</t>
  </si>
  <si>
    <t>Total passengers (a)</t>
  </si>
  <si>
    <t>Revenue (Nu.in millions)</t>
  </si>
  <si>
    <t>During fiscal/calendar year</t>
  </si>
  <si>
    <t>1996/97</t>
  </si>
  <si>
    <t>1997/98</t>
  </si>
  <si>
    <t>1998/99</t>
  </si>
  <si>
    <t>1999/00</t>
  </si>
  <si>
    <t>2000/01</t>
  </si>
  <si>
    <t>Source: Ministry of Communications, Thimphu.</t>
  </si>
  <si>
    <t>TABLE 7.9</t>
  </si>
  <si>
    <t>NUMBER OF FLIGHTS MADE BY DRUK AIR BY SECTOR, 1997 TO 2002</t>
  </si>
  <si>
    <t>Paro to Calcutta</t>
  </si>
  <si>
    <t>Calcutta to Paro</t>
  </si>
  <si>
    <t>Paro to Yangon</t>
  </si>
  <si>
    <t>n.a</t>
  </si>
  <si>
    <t>Yangon to Paro</t>
  </si>
  <si>
    <t>All sectors</t>
  </si>
  <si>
    <t>Source: Druk Air Corporation, Thimphu.</t>
  </si>
  <si>
    <t>TABLE 7.10</t>
  </si>
  <si>
    <t>TELEPHONE CONNECTION CAPACITY BY EXCHANGE, 1997 TO 2001</t>
  </si>
  <si>
    <t>Exchange (Switch type)</t>
  </si>
  <si>
    <t>Tsimakothi(DRMASS)</t>
  </si>
  <si>
    <t>Gelephu(LS)</t>
  </si>
  <si>
    <t>Haa(DRMASS)</t>
  </si>
  <si>
    <t>Paro(LS)</t>
  </si>
  <si>
    <t>Phuentsholing(LS)</t>
  </si>
  <si>
    <t>Punakha(RLU)</t>
  </si>
  <si>
    <t>Samdrupjongkha(LS)</t>
  </si>
  <si>
    <t>Samtse(LS)</t>
  </si>
  <si>
    <t>Sarpang(DRMASS)</t>
  </si>
  <si>
    <t>Thimphu (LS/INTS/MS)</t>
  </si>
  <si>
    <t>Trashigang (TS/LS)</t>
  </si>
  <si>
    <t>Trongsa (TS/LS)</t>
  </si>
  <si>
    <t>Wangduephodrang(RLU)</t>
  </si>
  <si>
    <t>Jakar(RLU)</t>
  </si>
  <si>
    <t>Zhemgang(RLU)</t>
  </si>
  <si>
    <t>Damphu(RLU)</t>
  </si>
  <si>
    <t>Dagana(DRMASS)</t>
  </si>
  <si>
    <t>Mongar(RLU)</t>
  </si>
  <si>
    <t>Lhuntse(DRMASS)</t>
  </si>
  <si>
    <t>Kanglung(DRMASS)</t>
  </si>
  <si>
    <t>Trashiyangtse(DRMASS)</t>
  </si>
  <si>
    <t>Pemagatshel(RLU)</t>
  </si>
  <si>
    <t>Total capacity</t>
  </si>
  <si>
    <t xml:space="preserve">Note: </t>
  </si>
  <si>
    <t xml:space="preserve">LS stands for local switch, TS for toll switch, MS for tandem switch, INTS for  international </t>
  </si>
  <si>
    <t xml:space="preserve">switch, RLU for remote line unit, DRMASS for digital radio multiple  access system  and SxS </t>
  </si>
  <si>
    <t>for step switch.</t>
  </si>
  <si>
    <t>TABLE 7.11</t>
  </si>
  <si>
    <t>NUMBER OF TELEPHONE TRUNK CIRCUITS, BHUTAN, 2002</t>
  </si>
  <si>
    <t>Type of</t>
  </si>
  <si>
    <t>Existing</t>
  </si>
  <si>
    <t>connection</t>
  </si>
  <si>
    <t>circuits</t>
  </si>
  <si>
    <t>Thimphu - London (BT)</t>
  </si>
  <si>
    <t>Bothway</t>
  </si>
  <si>
    <t>Thimphu - Singapore (ST)</t>
  </si>
  <si>
    <t>Thimphu - Japan (KDD)</t>
  </si>
  <si>
    <t xml:space="preserve"> 6</t>
  </si>
  <si>
    <t>Thimphu - India</t>
  </si>
  <si>
    <t>Thimphu - Phuentsholing</t>
  </si>
  <si>
    <t>Thimphu - Samtse</t>
  </si>
  <si>
    <t>Thimphu - Trongsa</t>
  </si>
  <si>
    <t>Uni-directional</t>
  </si>
  <si>
    <t>Thimphu - Gelephu</t>
  </si>
  <si>
    <t>Thimphu - Trashigang</t>
  </si>
  <si>
    <t>Thimphu - Samdrup Jongkhar</t>
  </si>
  <si>
    <t>Thimphu - Paro</t>
  </si>
  <si>
    <t>Thimphu - Paro Airport</t>
  </si>
  <si>
    <t>Thimphu - Tsimakothi</t>
  </si>
  <si>
    <t>Thimphu - Wangdue Phodrang</t>
  </si>
  <si>
    <t>Thimphu - Lobesa</t>
  </si>
  <si>
    <t>Thimphu - Punakha</t>
  </si>
  <si>
    <t>Thimphu - VOIP</t>
  </si>
  <si>
    <t>Paro - Phuntsholing</t>
  </si>
  <si>
    <t>Trongsa - Trashigang</t>
  </si>
  <si>
    <t>Trongsa - Gelephu</t>
  </si>
  <si>
    <t>Trongsa - Samdrup Jongkhar</t>
  </si>
  <si>
    <t>Gelephu - Trashigang</t>
  </si>
  <si>
    <t>Trashigang - Samdrup Jongkhar</t>
  </si>
  <si>
    <t>Paro - Haa</t>
  </si>
  <si>
    <t>Samtse - Phuntsholing</t>
  </si>
  <si>
    <t>Samtse - Banarhat (India)</t>
  </si>
  <si>
    <t>Phuentsholing - India (Kolkota)</t>
  </si>
  <si>
    <t>Phuentsholing - India (Delhi)</t>
  </si>
  <si>
    <t>Phuntsholing - India (Siliguri)</t>
  </si>
  <si>
    <t>Phuntsholing - India (Via Thimphu)</t>
  </si>
  <si>
    <t>Thimphu - DAMA</t>
  </si>
  <si>
    <t>Phuntsholing - DAMA</t>
  </si>
  <si>
    <t>Samtshe - DAMA</t>
  </si>
  <si>
    <t>Gelephu - DAMA</t>
  </si>
  <si>
    <t>Trashigang - DAMA</t>
  </si>
  <si>
    <t>Samdrup Jongkhar - DAMA</t>
  </si>
  <si>
    <t>Source: Bhutan Communications Authority, MoIC, Thimphu.</t>
  </si>
  <si>
    <t>TABLE 7.12</t>
  </si>
  <si>
    <t xml:space="preserve">NUMBER OF TRUNK LINES, CONNECTION CAPACITIES &amp; SETS IN USE, </t>
  </si>
  <si>
    <t>1999 TO 2002</t>
  </si>
  <si>
    <t>Trunk lines</t>
  </si>
  <si>
    <t>Satellite Communications</t>
  </si>
  <si>
    <t xml:space="preserve">    International Lines</t>
  </si>
  <si>
    <t xml:space="preserve">    Domestic (DAMA)</t>
  </si>
  <si>
    <t>Digital Microwave</t>
  </si>
  <si>
    <t>Digital Radio Concentrator System</t>
  </si>
  <si>
    <t>DRMASS</t>
  </si>
  <si>
    <t>VOIP</t>
  </si>
  <si>
    <t>Connection capacity</t>
  </si>
  <si>
    <t>Telephone sets in use</t>
  </si>
  <si>
    <t>1. Trunk Lines consist of Satellite, Microwave, DRCS, DRMASS and VOIP.</t>
  </si>
  <si>
    <t xml:space="preserve">2. Bhutan Telecom has a total of 1.5 Mb/sec IDR voice circuits which equals to 24 </t>
  </si>
  <si>
    <t>trunk lines and can go up to 48 channels with LRE equipment.</t>
  </si>
  <si>
    <t>TABLE 7.13</t>
  </si>
  <si>
    <t>NUMBER OF TELEPHONE TRUNK CALLS BY TYPE, 1999 TO 2002</t>
  </si>
  <si>
    <t>Type of call</t>
  </si>
  <si>
    <t xml:space="preserve"> 2002</t>
  </si>
  <si>
    <t>Domestic calls</t>
  </si>
  <si>
    <t>International calls</t>
  </si>
  <si>
    <t xml:space="preserve">   India</t>
  </si>
  <si>
    <t xml:space="preserve">   Other</t>
  </si>
  <si>
    <t xml:space="preserve">     n.a</t>
  </si>
  <si>
    <t>All calls</t>
  </si>
  <si>
    <t>TABLE 7.14</t>
  </si>
  <si>
    <t xml:space="preserve">TELECOMMUNICATION TRAFFIC IN MINUTES AND REVENUE EARNINGS, BHUTAN, </t>
  </si>
  <si>
    <t>1998 TO 2002</t>
  </si>
  <si>
    <t xml:space="preserve"> Domestic calls (minutes)</t>
  </si>
  <si>
    <t xml:space="preserve"> International calls (minutes)</t>
  </si>
  <si>
    <t xml:space="preserve">    India</t>
  </si>
  <si>
    <t xml:space="preserve">    Other countries</t>
  </si>
  <si>
    <t>Total calls</t>
  </si>
  <si>
    <t xml:space="preserve">Revenue earnings </t>
  </si>
  <si>
    <t xml:space="preserve"> (Nu. in Million)</t>
  </si>
  <si>
    <t>Source : Bhutan Communications Authority, MOIC, Thimphu</t>
  </si>
  <si>
    <t>TABLE 7.15</t>
  </si>
  <si>
    <t>NUMBER OF COMMUNICATION FACILITIES, 1999 TO 2003</t>
  </si>
  <si>
    <t>Postal infrastructure</t>
  </si>
  <si>
    <t>General Post Offices</t>
  </si>
  <si>
    <t>Post Offices</t>
  </si>
  <si>
    <t>Branch Post Offices</t>
  </si>
  <si>
    <t>Agency Post Offices</t>
  </si>
  <si>
    <t>Community Mail Offices</t>
  </si>
  <si>
    <t>Telegraph or Fax Offices</t>
  </si>
  <si>
    <t>Wireless Stations(a)</t>
  </si>
  <si>
    <t>WT. Stations are merged with Telecommunication Division since July 1995</t>
  </si>
  <si>
    <t>(a) Includes 3 stations installed at New Delhi, Dhaka and Kalimpong.</t>
  </si>
  <si>
    <t>Source: Bhutan Post, Thimphu.</t>
  </si>
  <si>
    <t>TABLE 7.16</t>
  </si>
  <si>
    <t>VOLUME OF POSTAL MAIL TRAFFIC BY DESTINATION, 1995 TO 1999</t>
  </si>
  <si>
    <t>Type of service</t>
  </si>
  <si>
    <t>Domestic</t>
  </si>
  <si>
    <t>International</t>
  </si>
  <si>
    <t xml:space="preserve">  Dispatch</t>
  </si>
  <si>
    <t xml:space="preserve">  Receipt</t>
  </si>
  <si>
    <t>Total mail items</t>
  </si>
  <si>
    <t>Source: Bhutan Post, Thimphu</t>
  </si>
  <si>
    <t>TABLE 7.17</t>
  </si>
  <si>
    <t>VOLUME OF MAIL, BY TYPE OF ARTICLE  AND DESTINATION, 1999</t>
  </si>
  <si>
    <t>Type of mail</t>
  </si>
  <si>
    <t>('000 numbers)</t>
  </si>
  <si>
    <t xml:space="preserve">          International</t>
  </si>
  <si>
    <t>Total Domestic</t>
  </si>
  <si>
    <t>Total</t>
  </si>
  <si>
    <t>Inward</t>
  </si>
  <si>
    <t>Outward</t>
  </si>
  <si>
    <t>Letters/Postcards/Aerogrammes</t>
  </si>
  <si>
    <t xml:space="preserve">   Ordinary letter</t>
  </si>
  <si>
    <t xml:space="preserve">   Registered items</t>
  </si>
  <si>
    <t xml:space="preserve">  83</t>
  </si>
  <si>
    <t>Printed matter/packets</t>
  </si>
  <si>
    <t>Parcels</t>
  </si>
  <si>
    <t xml:space="preserve">    1</t>
  </si>
  <si>
    <t>Express mail service (EMS)</t>
  </si>
  <si>
    <t xml:space="preserve">    8</t>
  </si>
  <si>
    <t>Messages</t>
  </si>
  <si>
    <t xml:space="preserve">   Telegraphic message</t>
  </si>
  <si>
    <t xml:space="preserve">   Facsimile message</t>
  </si>
  <si>
    <t xml:space="preserve">   Wireless transmission</t>
  </si>
  <si>
    <t>All mail items</t>
  </si>
  <si>
    <t xml:space="preserve">          1282</t>
  </si>
  <si>
    <t>TABLE 7.18</t>
  </si>
  <si>
    <t>NUMBER AND VALUE OF MONEY ORDER BY TYPE, 1996 TO 1999</t>
  </si>
  <si>
    <t>Type</t>
  </si>
  <si>
    <t>Total money orders</t>
  </si>
  <si>
    <t xml:space="preserve">   Number of orders ('000)</t>
  </si>
  <si>
    <t xml:space="preserve">   Amount of orders ('000 Nu.)</t>
  </si>
  <si>
    <t>Domestic money order</t>
  </si>
  <si>
    <t>International money order</t>
  </si>
  <si>
    <t xml:space="preserve">   Dispatched </t>
  </si>
  <si>
    <t xml:space="preserve">    Number of orders ('000)</t>
  </si>
  <si>
    <t xml:space="preserve">    Amount of orders ('000 Nu.)</t>
  </si>
  <si>
    <t xml:space="preserve"> Receipts</t>
  </si>
  <si>
    <t>Source: Division of Post and Telegraph,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</si>
</sst>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0.0_)"/>
    <numFmt numFmtId="165" formatCode="_(* #,##0.0_);_(* \(#,##0.0\);_(* &quot;-&quot;??_);_(@_)"/>
    <numFmt numFmtId="166" formatCode="_(* #,##0.00_);_(* \(#,##0.00\);_(* &quot;-&quot;??_);_(@_)"/>
    <numFmt numFmtId="167" formatCode="0.00_)"/>
    <numFmt numFmtId="168" formatCode="_(* #,##0_);_(* \(#,##0\);_(* &quot;-&quot;??_);_(@_)"/>
    <numFmt numFmtId="169" formatCode="0_)"/>
    <numFmt numFmtId="170" formatCode="#,##0.0_);\(#,##0.0\)"/>
  </numFmts>
  <fonts count="25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Times New Roman"/>
    </font>
    <font>
      <sz val="9.0"/>
      <color theme="1"/>
      <name val="Book Antiqua"/>
    </font>
    <font>
      <sz val="8.0"/>
      <color theme="1"/>
      <name val="Courier"/>
    </font>
    <font>
      <sz val="8.0"/>
      <color theme="1"/>
      <name val="Times New Roman"/>
    </font>
    <font>
      <sz val="8.0"/>
      <color theme="1"/>
      <name val="Georgia"/>
    </font>
    <font>
      <i/>
      <sz val="8.0"/>
      <color theme="1"/>
      <name val="Times New Roman"/>
    </font>
    <font>
      <sz val="10.0"/>
      <color theme="1"/>
      <name val="Courier"/>
    </font>
    <font>
      <color theme="1"/>
      <name val="Calibri"/>
      <scheme val="minor"/>
    </font>
    <font>
      <sz val="8.0"/>
      <color theme="1"/>
      <name val="Book Antiqua"/>
    </font>
    <font>
      <sz val="10.0"/>
      <color theme="1"/>
      <name val="Arial"/>
    </font>
    <font/>
    <font>
      <sz val="8.0"/>
      <color theme="1"/>
      <name val="Bookman Old Style"/>
    </font>
    <font>
      <sz val="10.0"/>
      <color theme="1"/>
      <name val="Book Antiqua"/>
    </font>
    <font>
      <b/>
      <sz val="8.0"/>
      <color theme="1"/>
      <name val="Courier"/>
    </font>
    <font>
      <b/>
      <sz val="10.0"/>
      <color theme="1"/>
      <name val="Arial"/>
    </font>
    <font>
      <b/>
      <sz val="8.0"/>
      <color theme="1"/>
      <name val="Book Antiqua"/>
    </font>
    <font>
      <sz val="8.0"/>
      <color theme="1"/>
      <name val="Arial"/>
    </font>
    <font>
      <sz val="9.0"/>
      <color theme="1"/>
      <name val="Courier"/>
    </font>
    <font>
      <sz val="9.0"/>
      <color theme="1"/>
      <name val="Arial"/>
    </font>
    <font>
      <b/>
      <sz val="9.0"/>
      <color theme="1"/>
      <name val="Times New Roman"/>
    </font>
    <font>
      <i/>
      <sz val="10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164" xfId="0" applyAlignment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164" xfId="0" applyAlignment="1" applyBorder="1" applyFont="1" applyNumberFormat="1">
      <alignment horizontal="left" shrinkToFit="0" vertical="center" wrapText="1"/>
    </xf>
    <xf borderId="1" fillId="0" fontId="3" numFmtId="164" xfId="0" applyAlignment="1" applyBorder="1" applyFont="1" applyNumberFormat="1">
      <alignment horizontal="center" shrinkToFit="0" vertical="bottom" wrapText="1"/>
    </xf>
    <xf borderId="1" fillId="0" fontId="3" numFmtId="164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bottom" wrapText="0"/>
    </xf>
    <xf borderId="0" fillId="0" fontId="3" numFmtId="164" xfId="0" applyAlignment="1" applyFont="1" applyNumberFormat="1">
      <alignment horizontal="left" shrinkToFit="0" vertical="bottom" wrapText="1"/>
    </xf>
    <xf borderId="0" fillId="0" fontId="4" numFmtId="164" xfId="0" applyAlignment="1" applyFont="1" applyNumberFormat="1">
      <alignment horizontal="center" shrinkToFit="0" vertical="bottom" wrapText="1"/>
    </xf>
    <xf borderId="0" fillId="0" fontId="4" numFmtId="164" xfId="0" applyAlignment="1" applyFont="1" applyNumberFormat="1">
      <alignment horizontal="right" shrinkToFit="0" vertical="bottom" wrapText="1"/>
    </xf>
    <xf borderId="0" fillId="0" fontId="5" numFmtId="164" xfId="0" applyAlignment="1" applyFont="1" applyNumberForma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4" numFmtId="165" xfId="0" applyAlignment="1" applyFont="1" applyNumberForma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65" xfId="0" applyAlignment="1" applyFont="1" applyNumberForma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2" fillId="0" fontId="5" numFmtId="164" xfId="0" applyAlignment="1" applyBorder="1" applyFont="1" applyNumberFormat="1">
      <alignment horizontal="left" shrinkToFit="0" vertical="bottom" wrapText="0"/>
    </xf>
    <xf borderId="2" fillId="0" fontId="4" numFmtId="165" xfId="0" applyAlignment="1" applyBorder="1" applyFont="1" applyNumberFormat="1">
      <alignment shrinkToFit="0" vertical="bottom" wrapText="0"/>
    </xf>
    <xf borderId="0" fillId="0" fontId="8" numFmtId="164" xfId="0" applyAlignment="1" applyFont="1" applyNumberFormat="1">
      <alignment horizontal="left" shrinkToFit="0" vertical="bottom" wrapText="0"/>
    </xf>
    <xf borderId="0" fillId="0" fontId="4" numFmtId="166" xfId="0" applyAlignment="1" applyFont="1" applyNumberFormat="1">
      <alignment shrinkToFit="0" vertical="bottom" wrapText="0"/>
    </xf>
    <xf borderId="0" fillId="0" fontId="9" numFmtId="164" xfId="0" applyAlignment="1" applyFont="1" applyNumberFormat="1">
      <alignment horizontal="left" shrinkToFit="0" vertical="bottom" wrapText="0"/>
    </xf>
    <xf borderId="0" fillId="0" fontId="9" numFmtId="0" xfId="0" applyAlignment="1" applyFont="1">
      <alignment shrinkToFit="0" vertical="bottom" wrapText="0"/>
    </xf>
    <xf borderId="0" fillId="0" fontId="6" numFmtId="164" xfId="0" applyAlignment="1" applyFont="1" applyNumberForma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11" numFmtId="0" xfId="0" applyFont="1"/>
    <xf borderId="0" fillId="0" fontId="12" numFmtId="0" xfId="0" applyAlignment="1" applyFont="1">
      <alignment shrinkToFit="0" vertical="bottom" wrapText="0"/>
    </xf>
    <xf borderId="0" fillId="0" fontId="13" numFmtId="166" xfId="0" applyAlignment="1" applyFont="1" applyNumberForma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0"/>
    </xf>
    <xf borderId="3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right" shrinkToFit="0" vertical="bottom" wrapText="0"/>
    </xf>
    <xf borderId="3" fillId="0" fontId="3" numFmtId="0" xfId="0" applyAlignment="1" applyBorder="1" applyFont="1">
      <alignment horizontal="center" shrinkToFit="0" vertical="bottom" wrapText="0"/>
    </xf>
    <xf borderId="3" fillId="0" fontId="3" numFmtId="0" xfId="0" applyAlignment="1" applyBorder="1" applyFont="1">
      <alignment shrinkToFit="0" vertical="bottom" wrapText="0"/>
    </xf>
    <xf borderId="2" fillId="0" fontId="14" numFmtId="0" xfId="0" applyBorder="1" applyFont="1"/>
    <xf borderId="2" fillId="0" fontId="3" numFmtId="0" xfId="0" applyAlignment="1" applyBorder="1" applyFont="1">
      <alignment horizontal="right"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4" numFmtId="39" xfId="0" applyAlignment="1" applyFont="1" applyNumberFormat="1">
      <alignment shrinkToFit="0" vertical="bottom" wrapText="0"/>
    </xf>
    <xf borderId="0" fillId="0" fontId="4" numFmtId="39" xfId="0" applyAlignment="1" applyFont="1" applyNumberFormat="1">
      <alignment horizontal="center" shrinkToFit="0" vertical="bottom" wrapText="0"/>
    </xf>
    <xf borderId="0" fillId="0" fontId="4" numFmtId="167" xfId="0" applyAlignment="1" applyFont="1" applyNumberFormat="1">
      <alignment shrinkToFit="0" vertical="bottom" wrapText="0"/>
    </xf>
    <xf borderId="0" fillId="0" fontId="15" numFmtId="0" xfId="0" applyAlignment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2" fillId="0" fontId="5" numFmtId="0" xfId="0" applyAlignment="1" applyBorder="1" applyFont="1">
      <alignment horizontal="left" shrinkToFit="0" vertical="bottom" wrapText="0"/>
    </xf>
    <xf borderId="2" fillId="0" fontId="4" numFmtId="39" xfId="0" applyAlignment="1" applyBorder="1" applyFont="1" applyNumberFormat="1">
      <alignment shrinkToFit="0" vertical="bottom" wrapText="0"/>
    </xf>
    <xf borderId="0" fillId="0" fontId="9" numFmtId="0" xfId="0" applyAlignment="1" applyFont="1">
      <alignment horizontal="left"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0" fillId="0" fontId="16" numFmtId="0" xfId="0" applyAlignment="1" applyFont="1">
      <alignment shrinkToFit="0" vertical="bottom" wrapText="0"/>
    </xf>
    <xf borderId="0" fillId="0" fontId="4" numFmtId="168" xfId="0" applyAlignment="1" applyFont="1" applyNumberFormat="1">
      <alignment horizontal="left" shrinkToFit="0" vertical="bottom" wrapText="0"/>
    </xf>
    <xf borderId="0" fillId="0" fontId="4" numFmtId="165" xfId="0" applyAlignment="1" applyFont="1" applyNumberFormat="1">
      <alignment horizontal="left" shrinkToFit="0" vertical="bottom" wrapText="0"/>
    </xf>
    <xf borderId="0" fillId="0" fontId="16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16" numFmtId="0" xfId="0" applyAlignment="1" applyFont="1">
      <alignment horizontal="center" shrinkToFit="0" vertical="bottom" wrapText="0"/>
    </xf>
    <xf borderId="2" fillId="0" fontId="16" numFmtId="0" xfId="0" applyAlignment="1" applyBorder="1" applyFont="1">
      <alignment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4" numFmtId="1" xfId="0" applyAlignment="1" applyFont="1" applyNumberFormat="1">
      <alignment horizontal="center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4" numFmtId="1" xfId="0" applyAlignment="1" applyFont="1" applyNumberFormat="1">
      <alignment horizontal="left" shrinkToFit="0" vertical="bottom" wrapText="0"/>
    </xf>
    <xf borderId="2" fillId="0" fontId="4" numFmtId="0" xfId="0" applyAlignment="1" applyBorder="1" applyFont="1">
      <alignment horizontal="left" shrinkToFit="0" vertical="bottom" wrapText="0"/>
    </xf>
    <xf borderId="2" fillId="0" fontId="4" numFmtId="1" xfId="0" applyAlignment="1" applyBorder="1" applyFont="1" applyNumberFormat="1">
      <alignment horizontal="left" shrinkToFit="0" vertical="bottom" wrapText="0"/>
    </xf>
    <xf borderId="0" fillId="0" fontId="4" numFmtId="168" xfId="0" applyAlignment="1" applyFont="1" applyNumberFormat="1">
      <alignment shrinkToFit="0" vertical="bottom" wrapText="0"/>
    </xf>
    <xf borderId="0" fillId="0" fontId="4" numFmtId="168" xfId="0" applyAlignment="1" applyFont="1" applyNumberFormat="1">
      <alignment horizontal="right" shrinkToFit="0" vertical="bottom" wrapText="0"/>
    </xf>
    <xf borderId="0" fillId="0" fontId="17" numFmtId="0" xfId="0" applyAlignment="1" applyFont="1">
      <alignment shrinkToFit="0" vertical="bottom" wrapText="0"/>
    </xf>
    <xf borderId="0" fillId="0" fontId="18" numFmtId="0" xfId="0" applyAlignment="1" applyFont="1">
      <alignment shrinkToFit="0" vertical="bottom" wrapText="0"/>
    </xf>
    <xf borderId="0" fillId="0" fontId="19" numFmtId="0" xfId="0" applyAlignment="1" applyFont="1">
      <alignment shrinkToFit="0" vertical="bottom" wrapText="0"/>
    </xf>
    <xf borderId="0" fillId="0" fontId="6" numFmtId="168" xfId="0" applyAlignment="1" applyFont="1" applyNumberFormat="1">
      <alignment shrinkToFit="0" vertical="bottom" wrapText="0"/>
    </xf>
    <xf borderId="2" fillId="0" fontId="5" numFmtId="0" xfId="0" applyAlignment="1" applyBorder="1" applyFont="1">
      <alignment shrinkToFit="0" vertical="bottom" wrapText="0"/>
    </xf>
    <xf borderId="2" fillId="0" fontId="4" numFmtId="168" xfId="0" applyAlignment="1" applyBorder="1" applyFont="1" applyNumberFormat="1">
      <alignment shrinkToFit="0" vertical="bottom" wrapText="0"/>
    </xf>
    <xf borderId="2" fillId="0" fontId="4" numFmtId="168" xfId="0" applyAlignment="1" applyBorder="1" applyFont="1" applyNumberFormat="1">
      <alignment horizontal="right" shrinkToFit="0" vertical="bottom" wrapText="0"/>
    </xf>
    <xf borderId="0" fillId="0" fontId="8" numFmtId="0" xfId="0" applyAlignment="1" applyFont="1">
      <alignment shrinkToFit="0" vertical="bottom" wrapText="0"/>
    </xf>
    <xf borderId="0" fillId="0" fontId="8" numFmtId="168" xfId="0" applyAlignment="1" applyFont="1" applyNumberFormat="1">
      <alignment shrinkToFit="0" vertical="bottom" wrapText="0"/>
    </xf>
    <xf borderId="0" fillId="0" fontId="8" numFmtId="168" xfId="0" applyAlignment="1" applyFont="1" applyNumberFormat="1">
      <alignment horizontal="right" shrinkToFit="0" vertical="bottom" wrapText="0"/>
    </xf>
    <xf borderId="0" fillId="0" fontId="9" numFmtId="37" xfId="0" applyAlignment="1" applyFont="1" applyNumberFormat="1">
      <alignment horizontal="left"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1" fillId="0" fontId="3" numFmtId="37" xfId="0" applyAlignment="1" applyBorder="1" applyFont="1" applyNumberFormat="1">
      <alignment horizontal="left" shrinkToFit="0" vertical="bottom" wrapText="0"/>
    </xf>
    <xf borderId="1" fillId="0" fontId="3" numFmtId="37" xfId="0" applyAlignment="1" applyBorder="1" applyFont="1" applyNumberFormat="1">
      <alignment horizontal="right" shrinkToFit="0" vertical="bottom" wrapText="0"/>
    </xf>
    <xf borderId="0" fillId="0" fontId="5" numFmtId="37" xfId="0" applyAlignment="1" applyFont="1" applyNumberFormat="1">
      <alignment horizontal="left" shrinkToFit="0" vertical="bottom" wrapText="0"/>
    </xf>
    <xf borderId="0" fillId="0" fontId="4" numFmtId="37" xfId="0" applyAlignment="1" applyFont="1" applyNumberFormat="1">
      <alignment shrinkToFit="0" vertical="bottom" wrapText="0"/>
    </xf>
    <xf borderId="2" fillId="0" fontId="5" numFmtId="37" xfId="0" applyAlignment="1" applyBorder="1" applyFont="1" applyNumberFormat="1">
      <alignment horizontal="left" shrinkToFit="0" vertical="bottom" wrapText="0"/>
    </xf>
    <xf borderId="2" fillId="0" fontId="4" numFmtId="37" xfId="0" applyAlignment="1" applyBorder="1" applyFont="1" applyNumberFormat="1">
      <alignment shrinkToFit="0" vertical="bottom" wrapText="0"/>
    </xf>
    <xf borderId="0" fillId="0" fontId="8" numFmtId="37" xfId="0" applyAlignment="1" applyFont="1" applyNumberFormat="1">
      <alignment horizontal="left" shrinkToFit="0" vertical="bottom" wrapText="0"/>
    </xf>
    <xf borderId="0" fillId="0" fontId="12" numFmtId="37" xfId="0" applyAlignment="1" applyFont="1" applyNumberFormat="1">
      <alignment shrinkToFit="0" vertical="bottom" wrapText="0"/>
    </xf>
    <xf borderId="0" fillId="0" fontId="7" numFmtId="37" xfId="0" applyAlignment="1" applyFont="1" applyNumberFormat="1">
      <alignment horizontal="left" shrinkToFit="0" vertical="bottom" wrapText="0"/>
    </xf>
    <xf borderId="0" fillId="0" fontId="6" numFmtId="37" xfId="0" applyAlignment="1" applyFont="1" applyNumberFormat="1">
      <alignment horizontal="left" shrinkToFit="0" vertical="bottom" wrapText="0"/>
    </xf>
    <xf borderId="0" fillId="0" fontId="20" numFmtId="0" xfId="0" applyAlignment="1" applyFont="1">
      <alignment shrinkToFit="0" vertical="bottom" wrapText="0"/>
    </xf>
    <xf borderId="0" fillId="0" fontId="4" numFmtId="169" xfId="0" applyAlignment="1" applyFont="1" applyNumberFormat="1">
      <alignment horizontal="right" shrinkToFit="0" vertical="bottom" wrapText="0"/>
    </xf>
    <xf borderId="0" fillId="0" fontId="4" numFmtId="37" xfId="0" applyAlignment="1" applyFont="1" applyNumberFormat="1">
      <alignment horizontal="right" shrinkToFit="0" vertical="bottom" wrapText="0"/>
    </xf>
    <xf borderId="0" fillId="0" fontId="4" numFmtId="37" xfId="0" applyAlignment="1" applyFont="1" applyNumberFormat="1">
      <alignment horizontal="left" shrinkToFit="0" vertical="bottom" wrapText="0"/>
    </xf>
    <xf borderId="0" fillId="0" fontId="4" numFmtId="37" xfId="0" applyAlignment="1" applyFont="1" applyNumberFormat="1">
      <alignment horizontal="center" shrinkToFit="0" vertical="bottom" wrapText="0"/>
    </xf>
    <xf borderId="2" fillId="0" fontId="4" numFmtId="37" xfId="0" applyAlignment="1" applyBorder="1" applyFont="1" applyNumberFormat="1">
      <alignment horizontal="center"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5" numFmtId="37" xfId="0" applyAlignment="1" applyFont="1" applyNumberFormat="1">
      <alignment horizontal="right" shrinkToFit="0" vertical="bottom" wrapText="0"/>
    </xf>
    <xf borderId="1" fillId="0" fontId="5" numFmtId="37" xfId="0" applyAlignment="1" applyBorder="1" applyFont="1" applyNumberFormat="1">
      <alignment horizontal="left" shrinkToFit="0" vertical="bottom" wrapText="0"/>
    </xf>
    <xf borderId="1" fillId="0" fontId="5" numFmtId="37" xfId="0" applyAlignment="1" applyBorder="1" applyFont="1" applyNumberFormat="1">
      <alignment horizontal="right" shrinkToFit="0" vertical="bottom" wrapText="0"/>
    </xf>
    <xf borderId="1" fillId="0" fontId="5" numFmtId="0" xfId="0" applyAlignment="1" applyBorder="1" applyFont="1">
      <alignment horizontal="right" shrinkToFit="0" vertical="bottom" wrapText="0"/>
    </xf>
    <xf borderId="0" fillId="0" fontId="21" numFmtId="37" xfId="0" applyAlignment="1" applyFont="1" applyNumberFormat="1">
      <alignment horizontal="left" shrinkToFit="0" vertical="bottom" wrapText="0"/>
    </xf>
    <xf borderId="0" fillId="0" fontId="21" numFmtId="0" xfId="0" applyAlignment="1" applyFont="1">
      <alignment shrinkToFit="0" vertical="bottom" wrapText="0"/>
    </xf>
    <xf borderId="0" fillId="0" fontId="22" numFmtId="0" xfId="0" applyAlignment="1" applyFont="1">
      <alignment shrinkToFit="0" vertical="bottom" wrapText="0"/>
    </xf>
    <xf borderId="0" fillId="0" fontId="5" numFmtId="168" xfId="0" applyAlignment="1" applyFont="1" applyNumberFormat="1">
      <alignment shrinkToFit="0" vertical="bottom" wrapText="0"/>
    </xf>
    <xf borderId="2" fillId="0" fontId="5" numFmtId="168" xfId="0" applyAlignment="1" applyBorder="1" applyFont="1" applyNumberFormat="1">
      <alignment shrinkToFit="0" vertical="bottom" wrapText="0"/>
    </xf>
    <xf borderId="0" fillId="0" fontId="8" numFmtId="0" xfId="0" applyAlignment="1" applyFont="1">
      <alignment horizontal="left" shrinkToFit="0" vertical="bottom" wrapText="0"/>
    </xf>
    <xf borderId="0" fillId="0" fontId="7" numFmtId="0" xfId="0" applyAlignment="1" applyFont="1">
      <alignment horizontal="left" shrinkToFit="0" vertical="bottom" wrapText="0"/>
    </xf>
    <xf borderId="3" fillId="0" fontId="3" numFmtId="0" xfId="0" applyAlignment="1" applyBorder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left" shrinkToFit="0" vertical="bottom" wrapText="0"/>
    </xf>
    <xf borderId="0" fillId="0" fontId="10" numFmtId="0" xfId="0" applyAlignment="1" applyFont="1">
      <alignment horizontal="left" shrinkToFit="0" vertical="bottom" wrapText="0"/>
    </xf>
    <xf borderId="0" fillId="0" fontId="13" numFmtId="0" xfId="0" applyAlignment="1" applyFont="1">
      <alignment horizontal="left" shrinkToFit="0" vertical="bottom" wrapText="0"/>
    </xf>
    <xf borderId="0" fillId="0" fontId="23" numFmtId="0" xfId="0" applyAlignment="1" applyFont="1">
      <alignment shrinkToFit="0" vertical="bottom" wrapText="0"/>
    </xf>
    <xf borderId="2" fillId="0" fontId="4" numFmtId="0" xfId="0" applyAlignment="1" applyBorder="1" applyFont="1">
      <alignment shrinkToFit="0" vertical="bottom" wrapText="0"/>
    </xf>
    <xf borderId="1" fillId="0" fontId="3" numFmtId="164" xfId="0" applyAlignment="1" applyBorder="1" applyFont="1" applyNumberFormat="1">
      <alignment horizontal="left" shrinkToFit="0" vertical="bottom" wrapText="0"/>
    </xf>
    <xf borderId="1" fillId="0" fontId="3" numFmtId="169" xfId="0" applyAlignment="1" applyBorder="1" applyFont="1" applyNumberFormat="1">
      <alignment horizontal="right" shrinkToFit="0" vertical="bottom" wrapText="0"/>
    </xf>
    <xf borderId="0" fillId="0" fontId="4" numFmtId="168" xfId="0" applyAlignment="1" applyFont="1" applyNumberFormat="1">
      <alignment horizontal="center" shrinkToFit="0" vertical="bottom" wrapText="0"/>
    </xf>
    <xf borderId="0" fillId="0" fontId="13" numFmtId="168" xfId="0" applyAlignment="1" applyFont="1" applyNumberFormat="1">
      <alignment shrinkToFit="0" vertical="bottom" wrapText="0"/>
    </xf>
    <xf borderId="0" fillId="0" fontId="2" numFmtId="168" xfId="0" applyAlignment="1" applyFont="1" applyNumberFormat="1">
      <alignment shrinkToFit="0" vertical="bottom" wrapText="0"/>
    </xf>
    <xf borderId="0" fillId="0" fontId="2" numFmtId="168" xfId="0" applyAlignment="1" applyFont="1" applyNumberFormat="1">
      <alignment horizontal="center" shrinkToFit="0" vertical="bottom" wrapText="0"/>
    </xf>
    <xf borderId="1" fillId="0" fontId="3" numFmtId="168" xfId="0" applyAlignment="1" applyBorder="1" applyFont="1" applyNumberFormat="1">
      <alignment horizontal="right" shrinkToFit="0" vertical="bottom" wrapText="0"/>
    </xf>
    <xf borderId="2" fillId="0" fontId="4" numFmtId="0" xfId="0" applyAlignment="1" applyBorder="1" applyFont="1">
      <alignment horizontal="right" shrinkToFit="0" vertical="bottom" wrapText="0"/>
    </xf>
    <xf borderId="0" fillId="0" fontId="24" numFmtId="0" xfId="0" applyAlignment="1" applyFont="1">
      <alignment shrinkToFit="0" vertical="bottom" wrapText="0"/>
    </xf>
    <xf borderId="0" fillId="0" fontId="9" numFmtId="37" xfId="0" applyAlignment="1" applyFont="1" applyNumberFormat="1">
      <alignment shrinkToFit="0" vertical="bottom" wrapText="0"/>
    </xf>
    <xf borderId="0" fillId="0" fontId="5" numFmtId="167" xfId="0" applyAlignment="1" applyFont="1" applyNumberFormat="1">
      <alignment horizontal="lef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3" xfId="0" applyAlignment="1" applyFont="1" applyNumberFormat="1">
      <alignment horizontal="center" shrinkToFit="0" vertical="bottom" wrapText="0"/>
    </xf>
    <xf borderId="0" fillId="0" fontId="5" numFmtId="169" xfId="0" applyAlignment="1" applyFont="1" applyNumberFormat="1">
      <alignment shrinkToFit="0" vertical="bottom" wrapText="0"/>
    </xf>
    <xf borderId="2" fillId="0" fontId="4" numFmtId="3" xfId="0" applyAlignment="1" applyBorder="1" applyFont="1" applyNumberFormat="1">
      <alignment horizontal="left"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9" numFmtId="169" xfId="0" applyAlignment="1" applyFont="1" applyNumberFormat="1">
      <alignment shrinkToFit="0" vertical="bottom" wrapText="0"/>
    </xf>
    <xf borderId="0" fillId="0" fontId="2" numFmtId="170" xfId="0" applyAlignment="1" applyFont="1" applyNumberFormat="1">
      <alignment horizontal="left" shrinkToFit="0" vertical="bottom" wrapText="0"/>
    </xf>
    <xf borderId="1" fillId="0" fontId="3" numFmtId="170" xfId="0" applyAlignment="1" applyBorder="1" applyFont="1" applyNumberFormat="1">
      <alignment horizontal="left" shrinkToFit="0" vertical="bottom" wrapText="0"/>
    </xf>
    <xf borderId="1" fillId="0" fontId="3" numFmtId="170" xfId="0" applyAlignment="1" applyBorder="1" applyFont="1" applyNumberFormat="1">
      <alignment horizontal="right" shrinkToFit="0" vertical="bottom" wrapText="0"/>
    </xf>
    <xf borderId="0" fillId="0" fontId="5" numFmtId="170" xfId="0" applyAlignment="1" applyFont="1" applyNumberFormat="1">
      <alignment horizontal="left" shrinkToFit="0" vertical="bottom" wrapText="0"/>
    </xf>
    <xf borderId="2" fillId="0" fontId="5" numFmtId="170" xfId="0" applyAlignment="1" applyBorder="1" applyFont="1" applyNumberFormat="1">
      <alignment horizontal="left" shrinkToFit="0" vertical="bottom" wrapText="0"/>
    </xf>
    <xf borderId="2" fillId="0" fontId="4" numFmtId="165" xfId="0" applyAlignment="1" applyBorder="1" applyFont="1" applyNumberFormat="1">
      <alignment horizontal="left" shrinkToFit="0" vertical="bottom" wrapText="0"/>
    </xf>
    <xf borderId="0" fillId="0" fontId="9" numFmtId="170" xfId="0" applyAlignment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8.43"/>
    <col customWidth="1" min="3" max="3" width="7.71"/>
    <col customWidth="1" min="4" max="4" width="8.0"/>
    <col customWidth="1" min="5" max="5" width="6.86"/>
    <col customWidth="1" min="6" max="6" width="7.14"/>
    <col customWidth="1" min="7" max="7" width="1.43"/>
    <col customWidth="1" min="8" max="8" width="7.86"/>
    <col customWidth="1" min="9" max="11" width="8.0"/>
    <col customWidth="1" min="12" max="12" width="9.43"/>
    <col customWidth="1" min="13" max="26" width="8.0"/>
  </cols>
  <sheetData>
    <row r="1" ht="15.0" customHeight="1">
      <c r="A1" s="1" t="s">
        <v>0</v>
      </c>
    </row>
    <row r="2" ht="12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/>
      <c r="B3" s="3"/>
      <c r="C3" s="3"/>
      <c r="D3" s="3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2.25" customHeight="1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/>
      <c r="H4" s="6" t="s">
        <v>9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75" customHeight="1">
      <c r="A5" s="8" t="s">
        <v>10</v>
      </c>
      <c r="B5" s="9"/>
      <c r="C5" s="9"/>
      <c r="D5" s="10"/>
      <c r="E5" s="10"/>
      <c r="F5" s="10"/>
      <c r="G5" s="10"/>
      <c r="H5" s="1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11" t="s">
        <v>11</v>
      </c>
      <c r="B6" s="10" t="s">
        <v>12</v>
      </c>
      <c r="C6" s="10" t="s">
        <v>12</v>
      </c>
      <c r="D6" s="10" t="s">
        <v>12</v>
      </c>
      <c r="E6" s="10" t="s">
        <v>12</v>
      </c>
      <c r="F6" s="12" t="s">
        <v>12</v>
      </c>
      <c r="G6" s="12"/>
      <c r="H6" s="13">
        <v>2334.4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11" t="s">
        <v>13</v>
      </c>
      <c r="B7" s="10" t="s">
        <v>12</v>
      </c>
      <c r="C7" s="10" t="s">
        <v>12</v>
      </c>
      <c r="D7" s="10" t="s">
        <v>12</v>
      </c>
      <c r="E7" s="10" t="s">
        <v>12</v>
      </c>
      <c r="F7" s="12" t="s">
        <v>12</v>
      </c>
      <c r="G7" s="12"/>
      <c r="H7" s="13">
        <v>1411.1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14"/>
      <c r="B8" s="15"/>
      <c r="C8" s="15"/>
      <c r="D8" s="15"/>
      <c r="E8" s="15"/>
      <c r="F8" s="15"/>
      <c r="G8" s="15"/>
      <c r="H8" s="15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11" t="s">
        <v>14</v>
      </c>
      <c r="B9" s="13">
        <v>1558.0</v>
      </c>
      <c r="C9" s="13">
        <v>476.0</v>
      </c>
      <c r="D9" s="13">
        <v>1092.9</v>
      </c>
      <c r="E9" s="13">
        <v>87.7</v>
      </c>
      <c r="F9" s="16" t="s">
        <v>12</v>
      </c>
      <c r="G9" s="16"/>
      <c r="H9" s="13">
        <v>3745.8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3.5" customHeight="1">
      <c r="A10" s="11"/>
      <c r="B10" s="9"/>
      <c r="C10" s="9"/>
      <c r="D10" s="10"/>
      <c r="E10" s="10"/>
      <c r="F10" s="15"/>
      <c r="G10" s="15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3.5" customHeight="1">
      <c r="A11" s="11" t="s">
        <v>15</v>
      </c>
      <c r="B11" s="9"/>
      <c r="C11" s="9"/>
      <c r="D11" s="10"/>
      <c r="E11" s="10"/>
      <c r="F11" s="10"/>
      <c r="G11" s="10"/>
      <c r="H11" s="1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11" t="s">
        <v>11</v>
      </c>
      <c r="B12" s="17">
        <v>1559.05</v>
      </c>
      <c r="C12" s="17">
        <v>360.0</v>
      </c>
      <c r="D12" s="17">
        <v>401.4</v>
      </c>
      <c r="E12" s="17">
        <v>91.06</v>
      </c>
      <c r="F12" s="17">
        <v>7.0</v>
      </c>
      <c r="G12" s="17"/>
      <c r="H12" s="13">
        <f>SUM(B12:F12)</f>
        <v>2418.51</v>
      </c>
      <c r="I12" s="18"/>
      <c r="J12" s="18"/>
    </row>
    <row r="13" ht="12.75" customHeight="1">
      <c r="A13" s="11" t="s">
        <v>13</v>
      </c>
      <c r="B13" s="17">
        <v>19.0</v>
      </c>
      <c r="C13" s="17">
        <v>99.0</v>
      </c>
      <c r="D13" s="17">
        <v>925.83</v>
      </c>
      <c r="E13" s="17">
        <v>0.63</v>
      </c>
      <c r="F13" s="17">
        <v>544.12</v>
      </c>
      <c r="G13" s="17"/>
      <c r="H13" s="13">
        <v>1588.58</v>
      </c>
      <c r="I13" s="17"/>
      <c r="J13" s="18"/>
    </row>
    <row r="14" ht="12.75" customHeight="1">
      <c r="A14" s="14"/>
      <c r="B14" s="13"/>
      <c r="C14" s="13"/>
      <c r="D14" s="13">
        <v>1558.0</v>
      </c>
      <c r="E14" s="13"/>
      <c r="F14" s="13"/>
      <c r="G14" s="13"/>
      <c r="H14" s="13"/>
      <c r="I14" s="18"/>
      <c r="J14" s="19"/>
    </row>
    <row r="15" ht="12.75" customHeight="1">
      <c r="A15" s="20" t="s">
        <v>14</v>
      </c>
      <c r="B15" s="21">
        <v>1578.05</v>
      </c>
      <c r="C15" s="21">
        <v>459.0</v>
      </c>
      <c r="D15" s="21">
        <v>1327.23</v>
      </c>
      <c r="E15" s="21">
        <v>91.69</v>
      </c>
      <c r="F15" s="21">
        <v>555.12</v>
      </c>
      <c r="G15" s="21"/>
      <c r="H15" s="21">
        <v>4007.09</v>
      </c>
      <c r="I15" s="18"/>
      <c r="J15" s="18"/>
    </row>
    <row r="16" ht="12.75" customHeight="1">
      <c r="A16" s="22" t="s">
        <v>16</v>
      </c>
      <c r="B16" s="23"/>
      <c r="C16" s="23"/>
      <c r="D16" s="23"/>
      <c r="E16" s="23"/>
      <c r="F16" s="23"/>
      <c r="G16" s="23"/>
      <c r="H16" s="23"/>
      <c r="I16" s="18"/>
      <c r="J16" s="18"/>
    </row>
    <row r="17" ht="12.75" customHeight="1">
      <c r="A17" s="11" t="s">
        <v>17</v>
      </c>
      <c r="B17" s="23"/>
      <c r="C17" s="23"/>
      <c r="D17" s="23"/>
      <c r="E17" s="23"/>
      <c r="F17" s="23"/>
      <c r="G17" s="23"/>
      <c r="H17" s="23"/>
      <c r="I17" s="18"/>
      <c r="J17" s="18"/>
    </row>
    <row r="18" ht="12.75" customHeight="1">
      <c r="A18" s="11"/>
      <c r="B18" s="23"/>
      <c r="C18" s="23"/>
      <c r="D18" s="23"/>
      <c r="E18" s="23"/>
      <c r="F18" s="23"/>
      <c r="G18" s="23"/>
      <c r="H18" s="23"/>
      <c r="I18" s="18"/>
      <c r="J18" s="18"/>
    </row>
    <row r="19" ht="12.75" customHeight="1">
      <c r="A19" s="24" t="s">
        <v>18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ht="12.75" customHeight="1">
      <c r="A20" s="26"/>
      <c r="B20" s="27"/>
      <c r="C20" s="27"/>
      <c r="D20" s="27"/>
      <c r="E20" s="27"/>
      <c r="F20" s="27"/>
      <c r="G20" s="27"/>
      <c r="H20" s="27"/>
      <c r="I20" s="18"/>
      <c r="J20" s="18"/>
    </row>
    <row r="21" ht="12.75" customHeight="1">
      <c r="A21" s="26"/>
      <c r="B21" s="18"/>
      <c r="C21" s="18"/>
      <c r="D21" s="18" t="s">
        <v>19</v>
      </c>
      <c r="E21" s="18"/>
      <c r="F21" s="18"/>
      <c r="G21" s="18"/>
      <c r="H21" s="18"/>
      <c r="I21" s="18"/>
      <c r="J21" s="18"/>
      <c r="T21" s="28" t="s">
        <v>20</v>
      </c>
    </row>
    <row r="22" ht="13.5" customHeight="1">
      <c r="A22" s="26"/>
      <c r="B22" s="18"/>
      <c r="C22" s="18"/>
      <c r="I22" s="29"/>
      <c r="J22" s="29"/>
    </row>
    <row r="23" ht="12.75" customHeight="1">
      <c r="D23" s="30"/>
    </row>
    <row r="24" ht="12.75" customHeight="1">
      <c r="E24" s="31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&amp;C106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71"/>
    <col customWidth="1" min="2" max="2" width="7.14"/>
    <col customWidth="1" min="3" max="3" width="7.43"/>
    <col customWidth="1" min="4" max="4" width="8.14"/>
    <col customWidth="1" min="5" max="5" width="7.14"/>
    <col customWidth="1" min="6" max="26" width="8.0"/>
  </cols>
  <sheetData>
    <row r="1" ht="15.0" customHeight="1">
      <c r="A1" s="1" t="s">
        <v>299</v>
      </c>
      <c r="B1" s="114"/>
      <c r="C1" s="114"/>
      <c r="D1" s="114"/>
      <c r="E1" s="114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2.75" customHeight="1">
      <c r="A2" s="32" t="s">
        <v>300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2" t="s">
        <v>301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3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50" t="s">
        <v>167</v>
      </c>
      <c r="B5" s="51">
        <v>1999.0</v>
      </c>
      <c r="C5" s="51">
        <v>2000.0</v>
      </c>
      <c r="D5" s="51">
        <v>2001.0</v>
      </c>
      <c r="E5" s="51">
        <v>2002.0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6.5" customHeight="1">
      <c r="A6" s="83" t="s">
        <v>302</v>
      </c>
      <c r="B6" s="12" t="s">
        <v>12</v>
      </c>
      <c r="C6" s="12" t="s">
        <v>12</v>
      </c>
      <c r="D6" s="12" t="s">
        <v>12</v>
      </c>
      <c r="E6" s="15">
        <f>SUM(E8:E13)</f>
        <v>691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ht="17.25" customHeight="1">
      <c r="A7" s="83" t="s">
        <v>303</v>
      </c>
      <c r="B7" s="54">
        <v>88.0</v>
      </c>
      <c r="C7" s="54">
        <v>88.0</v>
      </c>
      <c r="D7" s="54">
        <v>106.0</v>
      </c>
      <c r="E7" s="54">
        <v>106.0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ht="15.75" customHeight="1">
      <c r="A8" s="83" t="s">
        <v>304</v>
      </c>
      <c r="B8" s="15">
        <v>28.0</v>
      </c>
      <c r="C8" s="15">
        <v>28.0</v>
      </c>
      <c r="D8" s="15">
        <v>28.0</v>
      </c>
      <c r="E8" s="15">
        <v>28.0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ht="15.75" customHeight="1">
      <c r="A9" s="41" t="s">
        <v>305</v>
      </c>
      <c r="B9" s="15">
        <v>60.0</v>
      </c>
      <c r="C9" s="15">
        <v>60.0</v>
      </c>
      <c r="D9" s="15">
        <v>78.0</v>
      </c>
      <c r="E9" s="15">
        <v>78.0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ht="15.0" customHeight="1">
      <c r="A10" s="41" t="s">
        <v>306</v>
      </c>
      <c r="B10" s="15">
        <v>480.0</v>
      </c>
      <c r="C10" s="15">
        <v>480.0</v>
      </c>
      <c r="D10" s="15">
        <v>480.0</v>
      </c>
      <c r="E10" s="15">
        <v>480.0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</row>
    <row r="11" ht="15.75" customHeight="1">
      <c r="A11" s="41" t="s">
        <v>307</v>
      </c>
      <c r="B11" s="15">
        <v>15.0</v>
      </c>
      <c r="C11" s="15">
        <v>15.0</v>
      </c>
      <c r="D11" s="15">
        <v>15.0</v>
      </c>
      <c r="E11" s="15">
        <v>15.0</v>
      </c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</row>
    <row r="12" ht="19.5" customHeight="1">
      <c r="A12" s="41" t="s">
        <v>308</v>
      </c>
      <c r="B12" s="15">
        <v>60.0</v>
      </c>
      <c r="C12" s="15">
        <v>60.0</v>
      </c>
      <c r="D12" s="15">
        <v>60.0</v>
      </c>
      <c r="E12" s="15">
        <v>60.0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ht="15.75" customHeight="1">
      <c r="A13" s="83" t="s">
        <v>309</v>
      </c>
      <c r="B13" s="12" t="s">
        <v>219</v>
      </c>
      <c r="C13" s="12" t="s">
        <v>219</v>
      </c>
      <c r="D13" s="12" t="s">
        <v>219</v>
      </c>
      <c r="E13" s="15">
        <v>30.0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ht="15.75" customHeight="1">
      <c r="A14" s="83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ht="15.0" customHeight="1">
      <c r="A15" s="83" t="s">
        <v>310</v>
      </c>
      <c r="B15" s="15">
        <v>14706.0</v>
      </c>
      <c r="C15" s="15">
        <v>16580.0</v>
      </c>
      <c r="D15" s="15">
        <v>21879.0</v>
      </c>
      <c r="E15" s="15">
        <v>21879.0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ht="16.5" customHeight="1">
      <c r="A16" s="47" t="s">
        <v>311</v>
      </c>
      <c r="B16" s="115">
        <v>11776.0</v>
      </c>
      <c r="C16" s="115">
        <v>13531.0</v>
      </c>
      <c r="D16" s="115">
        <v>17730.0</v>
      </c>
      <c r="E16" s="115">
        <v>20168.0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ht="12.75" customHeight="1">
      <c r="A17" s="107" t="s">
        <v>249</v>
      </c>
      <c r="B17" s="3"/>
      <c r="C17" s="3"/>
      <c r="D17" s="3"/>
      <c r="E17" s="3"/>
      <c r="F17" s="3"/>
      <c r="G17" s="3"/>
      <c r="H17" s="3"/>
    </row>
    <row r="18" ht="12.75" customHeight="1">
      <c r="A18" s="19" t="s">
        <v>312</v>
      </c>
      <c r="B18" s="19"/>
      <c r="C18" s="19"/>
      <c r="D18" s="19"/>
      <c r="E18" s="19"/>
      <c r="F18" s="19"/>
      <c r="G18" s="19"/>
      <c r="H18" s="19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19" t="s">
        <v>313</v>
      </c>
      <c r="B19" s="19"/>
      <c r="C19" s="19"/>
      <c r="D19" s="19"/>
      <c r="E19" s="19"/>
      <c r="F19" s="19"/>
      <c r="G19" s="19"/>
      <c r="H19" s="19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19" t="s">
        <v>314</v>
      </c>
      <c r="B20" s="19"/>
      <c r="C20" s="19"/>
      <c r="D20" s="19"/>
      <c r="E20" s="19"/>
      <c r="F20" s="19"/>
      <c r="G20" s="19"/>
      <c r="H20" s="19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19"/>
      <c r="B21" s="19"/>
      <c r="C21" s="19"/>
      <c r="D21" s="19"/>
      <c r="E21" s="19"/>
      <c r="F21" s="19"/>
      <c r="G21" s="19"/>
      <c r="H21" s="19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25" t="s">
        <v>298</v>
      </c>
      <c r="B22" s="25"/>
      <c r="C22" s="25"/>
      <c r="D22" s="19"/>
      <c r="E22" s="19"/>
      <c r="F22" s="19"/>
      <c r="G22" s="19"/>
      <c r="H22" s="19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25"/>
      <c r="B23" s="25"/>
      <c r="C23" s="25"/>
      <c r="D23" s="19"/>
      <c r="E23" s="19"/>
      <c r="F23" s="19"/>
      <c r="G23" s="19"/>
      <c r="H23" s="19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18"/>
      <c r="B24" s="91"/>
      <c r="C24" s="91"/>
      <c r="D24" s="91"/>
      <c r="E24" s="91"/>
      <c r="F24" s="91"/>
      <c r="G24" s="91"/>
      <c r="H24" s="91"/>
    </row>
    <row r="25" ht="12.75" customHeight="1">
      <c r="A25" s="18"/>
      <c r="B25" s="91"/>
      <c r="C25" s="91"/>
      <c r="D25" s="91"/>
      <c r="E25" s="91"/>
      <c r="F25" s="91"/>
      <c r="G25" s="91"/>
      <c r="H25" s="91"/>
    </row>
    <row r="26" ht="15.0" customHeight="1">
      <c r="A26" s="1" t="s">
        <v>315</v>
      </c>
    </row>
    <row r="27" ht="12.75" customHeight="1">
      <c r="A27" s="2" t="s">
        <v>316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116" t="s">
        <v>317</v>
      </c>
      <c r="B29" s="117" t="s">
        <v>187</v>
      </c>
      <c r="C29" s="51">
        <v>2000.0</v>
      </c>
      <c r="D29" s="51">
        <v>2001.0</v>
      </c>
      <c r="E29" s="53" t="s">
        <v>318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11" t="s">
        <v>319</v>
      </c>
      <c r="B30" s="118">
        <f>4645556/1000</f>
        <v>4645.556</v>
      </c>
      <c r="C30" s="68">
        <v>6843.0</v>
      </c>
      <c r="D30" s="68">
        <v>8212.0</v>
      </c>
      <c r="E30" s="68">
        <v>10285.0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3.5" customHeight="1">
      <c r="A31" s="14"/>
      <c r="B31" s="68" t="s">
        <v>19</v>
      </c>
      <c r="C31" s="68"/>
      <c r="D31" s="68"/>
      <c r="E31" s="68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3.5" customHeight="1">
      <c r="A32" s="11" t="s">
        <v>320</v>
      </c>
      <c r="B32" s="68">
        <f>SUM(B33:B34)</f>
        <v>2968</v>
      </c>
      <c r="C32" s="68">
        <v>170.0</v>
      </c>
      <c r="D32" s="68">
        <v>187.0</v>
      </c>
      <c r="E32" s="68">
        <v>220.0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3.5" customHeight="1">
      <c r="A33" s="11" t="s">
        <v>321</v>
      </c>
      <c r="B33" s="68">
        <v>2661.0</v>
      </c>
      <c r="C33" s="68">
        <v>1086.0</v>
      </c>
      <c r="D33" s="68">
        <v>1227.0</v>
      </c>
      <c r="E33" s="68">
        <v>1387.0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3.5" customHeight="1">
      <c r="A34" s="11" t="s">
        <v>322</v>
      </c>
      <c r="B34" s="68">
        <v>307.0</v>
      </c>
      <c r="C34" s="118" t="s">
        <v>323</v>
      </c>
      <c r="D34" s="118" t="s">
        <v>323</v>
      </c>
      <c r="E34" s="118" t="s">
        <v>323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3.5" customHeight="1">
      <c r="A35" s="14"/>
      <c r="B35" s="68" t="s">
        <v>19</v>
      </c>
      <c r="C35" s="67"/>
      <c r="D35" s="67"/>
      <c r="E35" s="67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3.5" customHeight="1">
      <c r="A36" s="20" t="s">
        <v>324</v>
      </c>
      <c r="B36" s="75">
        <f>SUM(B30:B32)</f>
        <v>7613.556</v>
      </c>
      <c r="C36" s="74">
        <v>8100.0</v>
      </c>
      <c r="D36" s="74">
        <v>9628.0</v>
      </c>
      <c r="E36" s="74">
        <v>11893.0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ht="12.75" customHeight="1">
      <c r="A37" s="25" t="s">
        <v>298</v>
      </c>
      <c r="B37" s="25"/>
      <c r="C37" s="25"/>
      <c r="D37" s="19"/>
      <c r="E37" s="19"/>
      <c r="F37" s="19"/>
      <c r="G37" s="19"/>
      <c r="H37" s="19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18"/>
      <c r="B38" s="91"/>
      <c r="C38" s="91"/>
      <c r="D38" s="91"/>
      <c r="E38" s="91"/>
      <c r="F38" s="91"/>
      <c r="G38" s="91"/>
      <c r="H38" s="91"/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&amp;C115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71"/>
    <col customWidth="1" min="2" max="2" width="10.43"/>
    <col customWidth="1" min="3" max="3" width="10.57"/>
    <col customWidth="1" min="4" max="5" width="10.43"/>
    <col customWidth="1" min="6" max="6" width="9.86"/>
    <col customWidth="1" min="7" max="26" width="8.0"/>
  </cols>
  <sheetData>
    <row r="1" ht="15.0" customHeight="1">
      <c r="A1" s="1" t="s">
        <v>325</v>
      </c>
      <c r="B1" s="119"/>
      <c r="C1" s="119"/>
      <c r="D1" s="119"/>
      <c r="E1" s="119"/>
      <c r="F1" s="119"/>
    </row>
    <row r="2" ht="12.75" customHeight="1">
      <c r="A2" s="32" t="s">
        <v>326</v>
      </c>
      <c r="B2" s="120"/>
      <c r="C2" s="120"/>
      <c r="D2" s="120"/>
      <c r="E2" s="120"/>
      <c r="F2" s="120"/>
    </row>
    <row r="3" ht="12.75" customHeight="1">
      <c r="A3" s="32" t="s">
        <v>327</v>
      </c>
      <c r="B3" s="120"/>
      <c r="C3" s="120"/>
      <c r="D3" s="120"/>
      <c r="E3" s="120"/>
      <c r="F3" s="121"/>
    </row>
    <row r="4" ht="12.75" customHeight="1">
      <c r="A4" s="32"/>
      <c r="B4" s="120"/>
      <c r="C4" s="120"/>
      <c r="D4" s="120"/>
      <c r="E4" s="120"/>
      <c r="F4" s="121"/>
    </row>
    <row r="5" ht="13.5" customHeight="1">
      <c r="A5" s="50" t="s">
        <v>167</v>
      </c>
      <c r="B5" s="122" t="s">
        <v>154</v>
      </c>
      <c r="C5" s="122" t="s">
        <v>187</v>
      </c>
      <c r="D5" s="122" t="s">
        <v>188</v>
      </c>
      <c r="E5" s="52">
        <v>2001.0</v>
      </c>
      <c r="F5" s="52">
        <v>2002.0</v>
      </c>
    </row>
    <row r="6" ht="13.5" customHeight="1">
      <c r="A6" s="41" t="s">
        <v>317</v>
      </c>
      <c r="B6" s="105"/>
      <c r="C6" s="105"/>
      <c r="D6" s="105"/>
      <c r="E6" s="105"/>
      <c r="F6" s="105"/>
    </row>
    <row r="7" ht="13.5" customHeight="1">
      <c r="A7" s="41" t="s">
        <v>328</v>
      </c>
      <c r="B7" s="118">
        <v>1.9833152E7</v>
      </c>
      <c r="C7" s="67">
        <v>1.3936667E7</v>
      </c>
      <c r="D7" s="67">
        <v>7.8161951E7</v>
      </c>
      <c r="E7" s="67">
        <v>1.9617143E7</v>
      </c>
      <c r="F7" s="68">
        <v>2.4704092E7</v>
      </c>
    </row>
    <row r="8" ht="13.5" customHeight="1">
      <c r="A8" s="41" t="s">
        <v>329</v>
      </c>
      <c r="B8" s="68">
        <f>SUM(B9:B10)</f>
        <v>4063871</v>
      </c>
      <c r="C8" s="67">
        <v>5935201.0</v>
      </c>
      <c r="D8" s="67">
        <v>3472348.0</v>
      </c>
      <c r="E8" s="68">
        <v>4227729.0</v>
      </c>
      <c r="F8" s="68">
        <v>4824491.0</v>
      </c>
    </row>
    <row r="9" ht="13.5" customHeight="1">
      <c r="A9" s="41" t="s">
        <v>330</v>
      </c>
      <c r="B9" s="68">
        <v>3502495.0</v>
      </c>
      <c r="C9" s="67">
        <v>3862.0</v>
      </c>
      <c r="D9" s="67">
        <v>2827295.0</v>
      </c>
      <c r="E9" s="68">
        <v>3510283.0</v>
      </c>
      <c r="F9" s="68">
        <v>4099185.0</v>
      </c>
    </row>
    <row r="10" ht="13.5" customHeight="1">
      <c r="A10" s="41" t="s">
        <v>331</v>
      </c>
      <c r="B10" s="68">
        <v>561376.0</v>
      </c>
      <c r="C10" s="67">
        <v>5931339.0</v>
      </c>
      <c r="D10" s="67">
        <v>534425.0</v>
      </c>
      <c r="E10" s="68">
        <v>717446.0</v>
      </c>
      <c r="F10" s="68">
        <v>725306.0</v>
      </c>
    </row>
    <row r="11" ht="13.5" customHeight="1">
      <c r="A11" s="41" t="s">
        <v>332</v>
      </c>
      <c r="B11" s="68">
        <f>SUM(B7:B8)</f>
        <v>23897023</v>
      </c>
      <c r="C11" s="67">
        <v>1.9871868E7</v>
      </c>
      <c r="D11" s="67">
        <v>8.1364299E7</v>
      </c>
      <c r="E11" s="68">
        <v>2.3844872E7</v>
      </c>
      <c r="F11" s="68">
        <v>2.9528583E7</v>
      </c>
    </row>
    <row r="12" ht="13.5" customHeight="1">
      <c r="A12" s="14"/>
      <c r="B12" s="67"/>
      <c r="C12" s="68"/>
      <c r="D12" s="67"/>
      <c r="E12" s="67"/>
      <c r="F12" s="67"/>
    </row>
    <row r="13" ht="13.5" customHeight="1">
      <c r="A13" s="41" t="s">
        <v>333</v>
      </c>
      <c r="B13" s="105"/>
      <c r="C13" s="105"/>
      <c r="D13" s="105"/>
      <c r="E13" s="105"/>
      <c r="F13" s="105"/>
    </row>
    <row r="14" ht="13.5" customHeight="1">
      <c r="A14" s="47" t="s">
        <v>334</v>
      </c>
      <c r="B14" s="74">
        <v>186.0</v>
      </c>
      <c r="C14" s="75">
        <v>198.75</v>
      </c>
      <c r="D14" s="75" t="s">
        <v>219</v>
      </c>
      <c r="E14" s="74">
        <v>337.16</v>
      </c>
      <c r="F14" s="74">
        <v>376.27</v>
      </c>
    </row>
    <row r="15" ht="12.75" customHeight="1">
      <c r="A15" s="25" t="s">
        <v>335</v>
      </c>
      <c r="B15" s="25"/>
      <c r="C15" s="25"/>
      <c r="D15" s="25"/>
      <c r="E15" s="25"/>
      <c r="F15" s="25"/>
    </row>
    <row r="16" ht="12.75" customHeight="1"/>
    <row r="17" ht="12.75" customHeight="1"/>
    <row r="18" ht="12.75" customHeight="1"/>
    <row r="19" ht="15.0" customHeight="1">
      <c r="A19" s="1" t="s">
        <v>336</v>
      </c>
    </row>
    <row r="20" ht="12.75" customHeight="1">
      <c r="A20" s="32" t="s">
        <v>337</v>
      </c>
      <c r="B20" s="3"/>
      <c r="C20" s="3"/>
      <c r="D20" s="3"/>
      <c r="E20" s="3"/>
      <c r="F20" s="3"/>
    </row>
    <row r="21" ht="12.75" customHeight="1">
      <c r="A21" s="32"/>
      <c r="B21" s="3"/>
      <c r="C21" s="3"/>
      <c r="D21" s="3"/>
      <c r="E21" s="3"/>
      <c r="F21" s="3"/>
    </row>
    <row r="22" ht="13.5" customHeight="1">
      <c r="A22" s="50" t="s">
        <v>338</v>
      </c>
      <c r="B22" s="51">
        <v>1999.0</v>
      </c>
      <c r="C22" s="51">
        <v>2000.0</v>
      </c>
      <c r="D22" s="51">
        <v>2001.0</v>
      </c>
      <c r="E22" s="51">
        <v>2002.0</v>
      </c>
      <c r="F22" s="51">
        <v>2003.0</v>
      </c>
    </row>
    <row r="23" ht="13.5" customHeight="1">
      <c r="A23" s="41" t="s">
        <v>339</v>
      </c>
      <c r="B23" s="15">
        <v>2.0</v>
      </c>
      <c r="C23" s="15">
        <v>2.0</v>
      </c>
      <c r="D23" s="15">
        <v>2.0</v>
      </c>
      <c r="E23" s="15">
        <v>2.0</v>
      </c>
      <c r="F23" s="15">
        <v>2.0</v>
      </c>
    </row>
    <row r="24" ht="13.5" customHeight="1">
      <c r="A24" s="41" t="s">
        <v>340</v>
      </c>
      <c r="B24" s="15">
        <v>19.0</v>
      </c>
      <c r="C24" s="15">
        <v>25.0</v>
      </c>
      <c r="D24" s="15">
        <v>25.0</v>
      </c>
      <c r="E24" s="15">
        <v>27.0</v>
      </c>
      <c r="F24" s="15">
        <v>27.0</v>
      </c>
    </row>
    <row r="25" ht="13.5" customHeight="1">
      <c r="A25" s="41" t="s">
        <v>341</v>
      </c>
      <c r="B25" s="12" t="s">
        <v>12</v>
      </c>
      <c r="C25" s="12" t="s">
        <v>12</v>
      </c>
      <c r="D25" s="12" t="s">
        <v>12</v>
      </c>
      <c r="E25" s="12" t="s">
        <v>12</v>
      </c>
      <c r="F25" s="12" t="s">
        <v>12</v>
      </c>
    </row>
    <row r="26" ht="13.5" customHeight="1">
      <c r="A26" s="14"/>
      <c r="B26" s="15"/>
      <c r="C26" s="15"/>
      <c r="D26" s="15"/>
      <c r="E26" s="15"/>
      <c r="F26" s="15"/>
    </row>
    <row r="27" ht="13.5" customHeight="1">
      <c r="A27" s="41" t="s">
        <v>342</v>
      </c>
      <c r="B27" s="15">
        <v>17.0</v>
      </c>
      <c r="C27" s="15">
        <v>10.0</v>
      </c>
      <c r="D27" s="15">
        <v>10.0</v>
      </c>
      <c r="E27" s="15">
        <v>10.0</v>
      </c>
      <c r="F27" s="15">
        <v>10.0</v>
      </c>
    </row>
    <row r="28" ht="13.5" customHeight="1">
      <c r="A28" s="41" t="s">
        <v>343</v>
      </c>
      <c r="B28" s="15">
        <v>69.0</v>
      </c>
      <c r="C28" s="15">
        <v>70.0</v>
      </c>
      <c r="D28" s="15">
        <v>70.0</v>
      </c>
      <c r="E28" s="15">
        <v>70.0</v>
      </c>
      <c r="F28" s="15">
        <v>70.0</v>
      </c>
    </row>
    <row r="29" ht="13.5" customHeight="1">
      <c r="A29" s="41" t="s">
        <v>344</v>
      </c>
      <c r="B29" s="15">
        <v>18.0</v>
      </c>
      <c r="C29" s="12" t="s">
        <v>12</v>
      </c>
      <c r="D29" s="12" t="s">
        <v>12</v>
      </c>
      <c r="E29" s="12" t="s">
        <v>12</v>
      </c>
      <c r="F29" s="12" t="s">
        <v>12</v>
      </c>
    </row>
    <row r="30" ht="13.5" customHeight="1">
      <c r="A30" s="47" t="s">
        <v>345</v>
      </c>
      <c r="B30" s="123" t="s">
        <v>219</v>
      </c>
      <c r="C30" s="123" t="s">
        <v>219</v>
      </c>
      <c r="D30" s="123" t="s">
        <v>219</v>
      </c>
      <c r="E30" s="123" t="s">
        <v>219</v>
      </c>
      <c r="F30" s="123" t="s">
        <v>219</v>
      </c>
    </row>
    <row r="31" ht="13.5" customHeight="1">
      <c r="A31" s="107" t="s">
        <v>16</v>
      </c>
      <c r="B31" s="46"/>
      <c r="C31" s="46"/>
      <c r="D31" s="46"/>
      <c r="E31" s="46"/>
      <c r="F31" s="46"/>
    </row>
    <row r="32" ht="12.75" customHeight="1">
      <c r="A32" s="108" t="s">
        <v>346</v>
      </c>
      <c r="B32" s="19"/>
      <c r="C32" s="19"/>
      <c r="D32" s="19"/>
      <c r="E32" s="19"/>
      <c r="F32" s="19"/>
    </row>
    <row r="33" ht="12.75" customHeight="1">
      <c r="A33" s="108" t="s">
        <v>347</v>
      </c>
      <c r="B33" s="19"/>
      <c r="C33" s="19"/>
      <c r="D33" s="19"/>
      <c r="E33" s="19"/>
      <c r="F33" s="19"/>
    </row>
    <row r="34" ht="12.75" customHeight="1">
      <c r="A34" s="108"/>
      <c r="B34" s="19"/>
      <c r="C34" s="19"/>
      <c r="D34" s="19"/>
      <c r="E34" s="19"/>
      <c r="F34" s="19"/>
    </row>
    <row r="35" ht="12.75" customHeight="1">
      <c r="A35" s="49" t="s">
        <v>348</v>
      </c>
      <c r="B35" s="25"/>
      <c r="C35" s="25"/>
      <c r="D35" s="25"/>
      <c r="E35" s="124"/>
      <c r="F35" s="124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&amp;C116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0"/>
    <col customWidth="1" min="2" max="2" width="7.29"/>
    <col customWidth="1" min="3" max="3" width="8.86"/>
    <col customWidth="1" min="4" max="4" width="6.29"/>
    <col customWidth="1" min="5" max="6" width="8.71"/>
    <col customWidth="1" min="7" max="7" width="6.29"/>
    <col customWidth="1" min="8" max="8" width="8.14"/>
    <col customWidth="1" min="9" max="26" width="8.0"/>
  </cols>
  <sheetData>
    <row r="1" ht="15.0" customHeight="1">
      <c r="A1" s="1" t="s">
        <v>349</v>
      </c>
      <c r="B1" s="1"/>
    </row>
    <row r="2" ht="12.75" customHeight="1">
      <c r="A2" s="32" t="s">
        <v>350</v>
      </c>
      <c r="B2" s="3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2"/>
      <c r="B3" s="3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50" t="s">
        <v>351</v>
      </c>
      <c r="B4" s="51">
        <v>1995.0</v>
      </c>
      <c r="C4" s="51">
        <v>1996.0</v>
      </c>
      <c r="D4" s="51">
        <v>1997.0</v>
      </c>
      <c r="E4" s="52" t="s">
        <v>154</v>
      </c>
      <c r="F4" s="52">
        <v>1999.0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41" t="s">
        <v>352</v>
      </c>
      <c r="B5" s="84">
        <f>1413700/1000</f>
        <v>1413.7</v>
      </c>
      <c r="C5" s="84">
        <f>902.22+51.16+10+68.4+2.1+1</f>
        <v>1034.88</v>
      </c>
      <c r="D5" s="84">
        <v>10208.0</v>
      </c>
      <c r="E5" s="84">
        <v>1316.0</v>
      </c>
      <c r="F5" s="84">
        <v>1282.0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3.5" customHeight="1">
      <c r="A6" s="14"/>
      <c r="B6" s="84"/>
      <c r="C6" s="84"/>
      <c r="D6" s="84"/>
      <c r="E6" s="84"/>
      <c r="F6" s="8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41" t="s">
        <v>353</v>
      </c>
      <c r="B7" s="84">
        <f t="shared" ref="B7:F7" si="1">B8+B9</f>
        <v>482.405</v>
      </c>
      <c r="C7" s="84">
        <f t="shared" si="1"/>
        <v>436.59</v>
      </c>
      <c r="D7" s="84">
        <f t="shared" si="1"/>
        <v>800</v>
      </c>
      <c r="E7" s="84">
        <f t="shared" si="1"/>
        <v>1046</v>
      </c>
      <c r="F7" s="84">
        <f t="shared" si="1"/>
        <v>1078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41" t="s">
        <v>354</v>
      </c>
      <c r="B8" s="84">
        <f>227855/1000</f>
        <v>227.855</v>
      </c>
      <c r="C8" s="84">
        <f>145.26+16.2+12+21.22+0.7+1.52</f>
        <v>196.9</v>
      </c>
      <c r="D8" s="84">
        <v>299.0</v>
      </c>
      <c r="E8" s="84">
        <v>443.0</v>
      </c>
      <c r="F8" s="84">
        <v>401.0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41" t="s">
        <v>355</v>
      </c>
      <c r="B9" s="84">
        <f>254550/1000</f>
        <v>254.55</v>
      </c>
      <c r="C9" s="84">
        <f>152.41+21.26+15+47.92+1.8+1.3</f>
        <v>239.69</v>
      </c>
      <c r="D9" s="84">
        <v>501.0</v>
      </c>
      <c r="E9" s="84">
        <v>603.0</v>
      </c>
      <c r="F9" s="84">
        <v>677.0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14"/>
      <c r="B10" s="15"/>
      <c r="C10" s="15"/>
      <c r="D10" s="15"/>
      <c r="E10" s="15"/>
      <c r="F10" s="15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47" t="s">
        <v>356</v>
      </c>
      <c r="B11" s="86">
        <f>B5+B7</f>
        <v>1896.105</v>
      </c>
      <c r="C11" s="86">
        <v>1472.0</v>
      </c>
      <c r="D11" s="86">
        <f t="shared" ref="D11:E11" si="2">D5+D7</f>
        <v>11008</v>
      </c>
      <c r="E11" s="86">
        <f t="shared" si="2"/>
        <v>2362</v>
      </c>
      <c r="F11" s="74">
        <v>2360.0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2.75" customHeight="1">
      <c r="A12" s="49" t="s">
        <v>357</v>
      </c>
      <c r="B12" s="49"/>
      <c r="C12" s="125"/>
      <c r="D12" s="25"/>
      <c r="E12" s="25"/>
      <c r="F12" s="25"/>
      <c r="G12" s="25"/>
      <c r="H12" s="25"/>
      <c r="I12" s="25"/>
      <c r="J12" s="25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</row>
    <row r="13" ht="12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</row>
    <row r="14" ht="12.75" customHeight="1">
      <c r="A14" s="27"/>
      <c r="B14" s="27"/>
      <c r="C14" s="27"/>
      <c r="D14" s="27"/>
      <c r="E14" s="27"/>
      <c r="F14" s="27"/>
      <c r="G14" s="27"/>
      <c r="H14" s="18"/>
      <c r="I14" s="18"/>
      <c r="J14" s="18"/>
    </row>
    <row r="15" ht="15.0" customHeight="1">
      <c r="A15" s="1" t="s">
        <v>358</v>
      </c>
      <c r="B15" s="1"/>
    </row>
    <row r="16" ht="12.75" customHeight="1">
      <c r="A16" s="32" t="s">
        <v>359</v>
      </c>
      <c r="B16" s="3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32"/>
      <c r="B17" s="3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34" t="s">
        <v>360</v>
      </c>
      <c r="B18" s="109"/>
      <c r="C18" s="35" t="s">
        <v>361</v>
      </c>
      <c r="D18" s="50" t="s">
        <v>362</v>
      </c>
      <c r="E18" s="51"/>
      <c r="F18" s="51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2.75" customHeight="1">
      <c r="A19" s="38"/>
      <c r="B19" s="110"/>
      <c r="C19" s="39" t="s">
        <v>363</v>
      </c>
      <c r="D19" s="39" t="s">
        <v>364</v>
      </c>
      <c r="E19" s="39" t="s">
        <v>365</v>
      </c>
      <c r="F19" s="39" t="s">
        <v>366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41" t="s">
        <v>367</v>
      </c>
      <c r="B20" s="41"/>
      <c r="C20" s="98" t="s">
        <v>19</v>
      </c>
      <c r="D20" s="126" t="s">
        <v>19</v>
      </c>
      <c r="E20" s="126" t="s">
        <v>19</v>
      </c>
      <c r="F20" s="126" t="s">
        <v>19</v>
      </c>
      <c r="G20" s="14"/>
      <c r="H20" s="127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3.5" customHeight="1">
      <c r="A21" s="41" t="s">
        <v>368</v>
      </c>
      <c r="B21" s="41"/>
      <c r="C21" s="58">
        <v>714.0</v>
      </c>
      <c r="D21" s="67">
        <f t="shared" ref="D21:D22" si="3">SUM(E21:F21)</f>
        <v>536</v>
      </c>
      <c r="E21" s="67">
        <v>320.0</v>
      </c>
      <c r="F21" s="67">
        <v>216.0</v>
      </c>
      <c r="G21" s="14"/>
      <c r="H21" s="127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3.5" customHeight="1">
      <c r="A22" s="41" t="s">
        <v>369</v>
      </c>
      <c r="B22" s="41"/>
      <c r="C22" s="58" t="s">
        <v>370</v>
      </c>
      <c r="D22" s="68">
        <f t="shared" si="3"/>
        <v>79</v>
      </c>
      <c r="E22" s="67">
        <v>39.0</v>
      </c>
      <c r="F22" s="67">
        <v>40.0</v>
      </c>
      <c r="G22" s="14"/>
      <c r="H22" s="127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3.5" customHeight="1">
      <c r="A23" s="14"/>
      <c r="B23" s="14"/>
      <c r="C23" s="67"/>
      <c r="D23" s="67" t="s">
        <v>19</v>
      </c>
      <c r="E23" s="67"/>
      <c r="F23" s="67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3.5" customHeight="1">
      <c r="A24" s="41" t="s">
        <v>371</v>
      </c>
      <c r="B24" s="41"/>
      <c r="C24" s="58">
        <v>476.0</v>
      </c>
      <c r="D24" s="67">
        <f t="shared" ref="D24:D26" si="4">SUM(E24:F24)</f>
        <v>354</v>
      </c>
      <c r="E24" s="67">
        <v>212.0</v>
      </c>
      <c r="F24" s="67">
        <v>142.0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3.5" customHeight="1">
      <c r="A25" s="41" t="s">
        <v>372</v>
      </c>
      <c r="B25" s="41"/>
      <c r="C25" s="58" t="s">
        <v>373</v>
      </c>
      <c r="D25" s="67">
        <f t="shared" si="4"/>
        <v>3</v>
      </c>
      <c r="E25" s="67">
        <v>2.0</v>
      </c>
      <c r="F25" s="67">
        <v>1.0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3.5" customHeight="1">
      <c r="A26" s="41" t="s">
        <v>374</v>
      </c>
      <c r="B26" s="41"/>
      <c r="C26" s="58" t="s">
        <v>375</v>
      </c>
      <c r="D26" s="67">
        <f t="shared" si="4"/>
        <v>6</v>
      </c>
      <c r="E26" s="67">
        <v>4.0</v>
      </c>
      <c r="F26" s="67">
        <v>2.0</v>
      </c>
      <c r="G26" s="14"/>
      <c r="H26" s="128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3.5" customHeight="1">
      <c r="A27" s="14"/>
      <c r="B27" s="14"/>
      <c r="C27" s="67"/>
      <c r="D27" s="67"/>
      <c r="E27" s="67"/>
      <c r="F27" s="67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3.5" customHeight="1">
      <c r="A28" s="41" t="s">
        <v>376</v>
      </c>
      <c r="B28" s="41"/>
      <c r="C28" s="68"/>
      <c r="D28" s="67"/>
      <c r="E28" s="67"/>
      <c r="F28" s="67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3.5" customHeight="1">
      <c r="A29" s="41" t="s">
        <v>377</v>
      </c>
      <c r="B29" s="41"/>
      <c r="C29" s="118" t="s">
        <v>219</v>
      </c>
      <c r="D29" s="68" t="s">
        <v>219</v>
      </c>
      <c r="E29" s="68" t="s">
        <v>219</v>
      </c>
      <c r="F29" s="68" t="s">
        <v>219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3.5" customHeight="1">
      <c r="A30" s="41" t="s">
        <v>378</v>
      </c>
      <c r="B30" s="41"/>
      <c r="C30" s="118" t="s">
        <v>219</v>
      </c>
      <c r="D30" s="68" t="s">
        <v>219</v>
      </c>
      <c r="E30" s="68" t="s">
        <v>219</v>
      </c>
      <c r="F30" s="68" t="s">
        <v>219</v>
      </c>
      <c r="G30" s="129"/>
      <c r="H30" s="129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3.5" customHeight="1">
      <c r="A31" s="41" t="s">
        <v>379</v>
      </c>
      <c r="B31" s="41"/>
      <c r="C31" s="118" t="s">
        <v>219</v>
      </c>
      <c r="D31" s="68" t="s">
        <v>219</v>
      </c>
      <c r="E31" s="68" t="s">
        <v>219</v>
      </c>
      <c r="F31" s="68" t="s">
        <v>219</v>
      </c>
      <c r="G31" s="129"/>
      <c r="H31" s="129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3.5" customHeight="1">
      <c r="A32" s="14"/>
      <c r="B32" s="14"/>
      <c r="C32" s="67"/>
      <c r="D32" s="67"/>
      <c r="E32" s="67"/>
      <c r="F32" s="67"/>
      <c r="G32" s="129"/>
      <c r="H32" s="129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3.5" customHeight="1">
      <c r="A33" s="47" t="s">
        <v>380</v>
      </c>
      <c r="B33" s="47"/>
      <c r="C33" s="130" t="s">
        <v>381</v>
      </c>
      <c r="D33" s="74">
        <f t="shared" ref="D33:F33" si="5">SUM(D21:D32)</f>
        <v>978</v>
      </c>
      <c r="E33" s="74">
        <f t="shared" si="5"/>
        <v>577</v>
      </c>
      <c r="F33" s="74">
        <f t="shared" si="5"/>
        <v>401</v>
      </c>
      <c r="G33" s="129"/>
      <c r="H33" s="129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2.75" customHeight="1">
      <c r="A34" s="49" t="s">
        <v>348</v>
      </c>
      <c r="B34" s="49"/>
      <c r="C34" s="131"/>
      <c r="D34" s="25"/>
      <c r="E34" s="25"/>
      <c r="F34" s="25"/>
      <c r="G34" s="132"/>
      <c r="H34" s="132"/>
      <c r="I34" s="25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</row>
    <row r="35" ht="12.7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ht="12.7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8:A19"/>
  </mergeCells>
  <printOptions/>
  <pageMargins bottom="0.75" footer="0.0" header="0.0" left="0.7" right="0.7" top="0.75"/>
  <pageSetup orientation="landscape"/>
  <headerFooter>
    <oddHeader>&amp;C117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43"/>
    <col customWidth="1" min="2" max="2" width="13.71"/>
    <col customWidth="1" min="3" max="3" width="8.29"/>
    <col customWidth="1" min="4" max="26" width="8.0"/>
  </cols>
  <sheetData>
    <row r="1" ht="15.0" customHeight="1">
      <c r="A1" s="1" t="s">
        <v>382</v>
      </c>
    </row>
    <row r="2" ht="12.75" customHeight="1">
      <c r="A2" s="133" t="s">
        <v>383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3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34" t="s">
        <v>384</v>
      </c>
      <c r="B4" s="135" t="s">
        <v>152</v>
      </c>
      <c r="C4" s="82" t="s">
        <v>153</v>
      </c>
      <c r="D4" s="82" t="s">
        <v>154</v>
      </c>
      <c r="E4" s="82" t="s">
        <v>187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136" t="s">
        <v>385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3.5" customHeight="1">
      <c r="A6" s="136" t="s">
        <v>386</v>
      </c>
      <c r="B6" s="56">
        <v>25.6</v>
      </c>
      <c r="C6" s="56">
        <v>24.0</v>
      </c>
      <c r="D6" s="56">
        <v>21.0</v>
      </c>
      <c r="E6" s="56">
        <v>45.0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136" t="s">
        <v>387</v>
      </c>
      <c r="B7" s="56">
        <v>15316.1</v>
      </c>
      <c r="C7" s="56">
        <v>15270.0</v>
      </c>
      <c r="D7" s="56">
        <v>26099.0</v>
      </c>
      <c r="E7" s="56">
        <v>51273.0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14"/>
      <c r="B8" s="56"/>
      <c r="C8" s="56"/>
      <c r="D8" s="56"/>
      <c r="E8" s="56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136" t="s">
        <v>388</v>
      </c>
      <c r="B9" s="56"/>
      <c r="C9" s="56"/>
      <c r="D9" s="56"/>
      <c r="E9" s="56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136" t="s">
        <v>386</v>
      </c>
      <c r="B10" s="56">
        <v>18.2</v>
      </c>
      <c r="C10" s="56">
        <v>13.0</v>
      </c>
      <c r="D10" s="56">
        <v>13.0</v>
      </c>
      <c r="E10" s="56">
        <v>23.0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136" t="s">
        <v>387</v>
      </c>
      <c r="B11" s="56">
        <v>9731.0</v>
      </c>
      <c r="C11" s="56">
        <v>10221.0</v>
      </c>
      <c r="D11" s="56">
        <v>15957.0</v>
      </c>
      <c r="E11" s="56">
        <v>2898.0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14"/>
      <c r="B12" s="56"/>
      <c r="C12" s="56"/>
      <c r="D12" s="56"/>
      <c r="E12" s="56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136" t="s">
        <v>389</v>
      </c>
      <c r="B13" s="56"/>
      <c r="C13" s="56"/>
      <c r="D13" s="56"/>
      <c r="E13" s="56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3.5" customHeight="1">
      <c r="A14" s="136" t="s">
        <v>390</v>
      </c>
      <c r="B14" s="56"/>
      <c r="C14" s="56"/>
      <c r="D14" s="56"/>
      <c r="E14" s="56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3.5" customHeight="1">
      <c r="A15" s="136" t="s">
        <v>391</v>
      </c>
      <c r="B15" s="56">
        <f>7240/1000</f>
        <v>7.24</v>
      </c>
      <c r="C15" s="56">
        <v>7.0</v>
      </c>
      <c r="D15" s="56">
        <v>8.0</v>
      </c>
      <c r="E15" s="56">
        <v>21.0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3.5" customHeight="1">
      <c r="A16" s="136" t="s">
        <v>392</v>
      </c>
      <c r="B16" s="56">
        <f>5488535/1000</f>
        <v>5488.535</v>
      </c>
      <c r="C16" s="56">
        <v>4798.0</v>
      </c>
      <c r="D16" s="56">
        <v>9821.0</v>
      </c>
      <c r="E16" s="56">
        <v>22098.0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3.5" customHeight="1">
      <c r="A17" s="136" t="s">
        <v>393</v>
      </c>
      <c r="B17" s="56"/>
      <c r="C17" s="56"/>
      <c r="D17" s="56"/>
      <c r="E17" s="56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3.5" customHeight="1">
      <c r="A18" s="136" t="s">
        <v>391</v>
      </c>
      <c r="B18" s="56">
        <f>150/1000</f>
        <v>0.15</v>
      </c>
      <c r="C18" s="56">
        <v>4.0</v>
      </c>
      <c r="D18" s="56">
        <v>0.2</v>
      </c>
      <c r="E18" s="56">
        <v>1.0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3.5" customHeight="1">
      <c r="A19" s="137" t="s">
        <v>392</v>
      </c>
      <c r="B19" s="138">
        <f>96610/1000</f>
        <v>96.61</v>
      </c>
      <c r="C19" s="138">
        <v>251.0</v>
      </c>
      <c r="D19" s="138">
        <v>322.0</v>
      </c>
      <c r="E19" s="138">
        <v>205.0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2.75" customHeight="1">
      <c r="A20" s="139" t="s">
        <v>394</v>
      </c>
      <c r="B20" s="25"/>
      <c r="C20" s="25"/>
      <c r="D20" s="25"/>
      <c r="E20" s="25"/>
      <c r="F20" s="25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</row>
    <row r="21" ht="12.75" customHeight="1">
      <c r="A21" s="27"/>
      <c r="B21" s="27"/>
      <c r="C21" s="27"/>
      <c r="D21" s="27"/>
      <c r="E21" s="27"/>
      <c r="F21" s="18"/>
    </row>
    <row r="22" ht="13.5" customHeight="1">
      <c r="A22" s="29"/>
      <c r="B22" s="29"/>
      <c r="C22" s="29"/>
      <c r="D22" s="29"/>
      <c r="E22" s="29"/>
      <c r="F22" s="29"/>
    </row>
    <row r="23" ht="13.5" customHeight="1">
      <c r="A23" s="29"/>
      <c r="B23" s="29"/>
      <c r="C23" s="29"/>
      <c r="D23" s="29"/>
      <c r="E23" s="29"/>
      <c r="F23" s="29"/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&amp;C118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9.43"/>
    <col customWidth="1" min="3" max="3" width="6.86"/>
    <col customWidth="1" min="4" max="4" width="8.71"/>
    <col customWidth="1" min="5" max="5" width="6.43"/>
    <col customWidth="1" min="6" max="6" width="7.57"/>
    <col customWidth="1" min="7" max="7" width="8.43"/>
    <col customWidth="1" min="8" max="8" width="6.71"/>
    <col customWidth="1" min="9" max="9" width="6.86"/>
    <col customWidth="1" min="10" max="26" width="8.0"/>
  </cols>
  <sheetData>
    <row r="1" ht="12.75" customHeight="1">
      <c r="A1" s="3" t="s">
        <v>21</v>
      </c>
    </row>
    <row r="2" ht="12.75" customHeight="1">
      <c r="A2" s="32" t="s">
        <v>22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3"/>
      <c r="B3" s="7"/>
      <c r="C3" s="7"/>
      <c r="D3" s="7"/>
      <c r="E3" s="7" t="s">
        <v>2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2.75" customHeight="1">
      <c r="A4" s="34" t="s">
        <v>23</v>
      </c>
      <c r="B4" s="35" t="s">
        <v>24</v>
      </c>
      <c r="C4" s="36" t="s">
        <v>25</v>
      </c>
      <c r="D4" s="35" t="s">
        <v>26</v>
      </c>
      <c r="E4" s="37" t="s">
        <v>27</v>
      </c>
      <c r="F4" s="35" t="s">
        <v>28</v>
      </c>
      <c r="G4" s="36" t="s">
        <v>29</v>
      </c>
      <c r="H4" s="35" t="s">
        <v>30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38"/>
      <c r="B5" s="39" t="s">
        <v>31</v>
      </c>
      <c r="C5" s="40" t="s">
        <v>32</v>
      </c>
      <c r="D5" s="40" t="s">
        <v>33</v>
      </c>
      <c r="E5" s="40" t="s">
        <v>34</v>
      </c>
      <c r="F5" s="40" t="s">
        <v>35</v>
      </c>
      <c r="G5" s="40" t="s">
        <v>36</v>
      </c>
      <c r="H5" s="40" t="s">
        <v>37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5.0" customHeight="1">
      <c r="A6" s="41" t="s">
        <v>38</v>
      </c>
      <c r="B6" s="42">
        <v>122.0</v>
      </c>
      <c r="C6" s="43" t="s">
        <v>12</v>
      </c>
      <c r="D6" s="42">
        <v>65.42</v>
      </c>
      <c r="E6" s="43" t="s">
        <v>12</v>
      </c>
      <c r="F6" s="44">
        <v>47.6</v>
      </c>
      <c r="G6" s="42">
        <v>235.02</v>
      </c>
      <c r="H6" s="42">
        <v>6.27</v>
      </c>
      <c r="I6" s="4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0" customHeight="1">
      <c r="A7" s="41" t="s">
        <v>39</v>
      </c>
      <c r="B7" s="42">
        <v>213.0</v>
      </c>
      <c r="C7" s="43" t="s">
        <v>12</v>
      </c>
      <c r="D7" s="42">
        <v>186.36</v>
      </c>
      <c r="E7" s="44">
        <v>15.72</v>
      </c>
      <c r="F7" s="44">
        <v>33.02</v>
      </c>
      <c r="G7" s="42">
        <v>447.1</v>
      </c>
      <c r="H7" s="42">
        <v>12.16</v>
      </c>
      <c r="I7" s="4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0" customHeight="1">
      <c r="A8" s="41" t="s">
        <v>40</v>
      </c>
      <c r="B8" s="43" t="s">
        <v>12</v>
      </c>
      <c r="C8" s="42">
        <v>87.0</v>
      </c>
      <c r="D8" s="42">
        <v>31.36</v>
      </c>
      <c r="E8" s="43" t="s">
        <v>12</v>
      </c>
      <c r="F8" s="43" t="s">
        <v>12</v>
      </c>
      <c r="G8" s="42">
        <v>118.36</v>
      </c>
      <c r="H8" s="42">
        <v>3.17</v>
      </c>
      <c r="I8" s="4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0" customHeight="1">
      <c r="A9" s="41" t="s">
        <v>41</v>
      </c>
      <c r="B9" s="43" t="s">
        <v>12</v>
      </c>
      <c r="C9" s="43" t="s">
        <v>12</v>
      </c>
      <c r="D9" s="42">
        <v>7.3</v>
      </c>
      <c r="E9" s="43" t="s">
        <v>12</v>
      </c>
      <c r="F9" s="43" t="s">
        <v>12</v>
      </c>
      <c r="G9" s="42">
        <v>7.3</v>
      </c>
      <c r="H9" s="42">
        <v>0.2</v>
      </c>
      <c r="I9" s="4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0" customHeight="1">
      <c r="A10" s="41"/>
      <c r="B10" s="43"/>
      <c r="C10" s="43"/>
      <c r="D10" s="42"/>
      <c r="E10" s="43"/>
      <c r="F10" s="43"/>
      <c r="G10" s="42"/>
      <c r="H10" s="42"/>
      <c r="I10" s="4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0" customHeight="1">
      <c r="A11" s="41" t="s">
        <v>42</v>
      </c>
      <c r="B11" s="42">
        <v>16.0</v>
      </c>
      <c r="C11" s="42">
        <v>25.6</v>
      </c>
      <c r="D11" s="42">
        <v>25.52</v>
      </c>
      <c r="E11" s="44">
        <v>1.2</v>
      </c>
      <c r="F11" s="44">
        <v>32.98</v>
      </c>
      <c r="G11" s="42">
        <v>101.3</v>
      </c>
      <c r="H11" s="42">
        <v>2.68</v>
      </c>
      <c r="I11" s="4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0" customHeight="1">
      <c r="A12" s="41" t="s">
        <v>43</v>
      </c>
      <c r="B12" s="43" t="s">
        <v>12</v>
      </c>
      <c r="C12" s="42">
        <v>43.0</v>
      </c>
      <c r="D12" s="42">
        <v>17.95</v>
      </c>
      <c r="E12" s="43" t="s">
        <v>12</v>
      </c>
      <c r="F12" s="43" t="s">
        <v>12</v>
      </c>
      <c r="G12" s="42">
        <v>60.95</v>
      </c>
      <c r="H12" s="42">
        <v>1.63</v>
      </c>
      <c r="I12" s="4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0" customHeight="1">
      <c r="A13" s="41" t="s">
        <v>44</v>
      </c>
      <c r="B13" s="42">
        <v>177.0</v>
      </c>
      <c r="C13" s="42">
        <v>21.0</v>
      </c>
      <c r="D13" s="42">
        <v>56.36</v>
      </c>
      <c r="E13" s="43" t="s">
        <v>12</v>
      </c>
      <c r="F13" s="44">
        <v>34.75</v>
      </c>
      <c r="G13" s="42">
        <v>289.11</v>
      </c>
      <c r="H13" s="42">
        <v>7.82</v>
      </c>
      <c r="I13" s="4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0" customHeight="1">
      <c r="A14" s="41" t="s">
        <v>45</v>
      </c>
      <c r="B14" s="42">
        <v>103.0</v>
      </c>
      <c r="C14" s="42">
        <v>36.4</v>
      </c>
      <c r="D14" s="42">
        <v>91.63</v>
      </c>
      <c r="E14" s="43" t="s">
        <v>12</v>
      </c>
      <c r="F14" s="44">
        <v>5.19</v>
      </c>
      <c r="G14" s="42">
        <v>236.22</v>
      </c>
      <c r="H14" s="42">
        <v>6.31</v>
      </c>
      <c r="I14" s="4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0" customHeight="1">
      <c r="A15" s="41"/>
      <c r="B15" s="42"/>
      <c r="C15" s="42"/>
      <c r="D15" s="42"/>
      <c r="E15" s="43"/>
      <c r="F15" s="44"/>
      <c r="G15" s="42"/>
      <c r="H15" s="42"/>
      <c r="I15" s="4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0" customHeight="1">
      <c r="A16" s="41" t="s">
        <v>46</v>
      </c>
      <c r="B16" s="43" t="s">
        <v>12</v>
      </c>
      <c r="C16" s="42">
        <v>23.0</v>
      </c>
      <c r="D16" s="42">
        <v>26.8</v>
      </c>
      <c r="E16" s="43" t="s">
        <v>12</v>
      </c>
      <c r="F16" s="44">
        <v>17.6</v>
      </c>
      <c r="G16" s="42">
        <v>67.4</v>
      </c>
      <c r="H16" s="42">
        <v>1.77</v>
      </c>
      <c r="I16" s="4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0" customHeight="1">
      <c r="A17" s="41" t="s">
        <v>47</v>
      </c>
      <c r="B17" s="42">
        <v>9.0</v>
      </c>
      <c r="C17" s="43" t="s">
        <v>12</v>
      </c>
      <c r="D17" s="42">
        <v>90.02</v>
      </c>
      <c r="E17" s="43" t="s">
        <v>12</v>
      </c>
      <c r="F17" s="44">
        <v>1.95</v>
      </c>
      <c r="G17" s="42">
        <v>100.97</v>
      </c>
      <c r="H17" s="42">
        <v>2.7</v>
      </c>
      <c r="I17" s="4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0" customHeight="1">
      <c r="A18" s="41" t="s">
        <v>48</v>
      </c>
      <c r="B18" s="42">
        <v>60.8</v>
      </c>
      <c r="C18" s="42">
        <v>47.0</v>
      </c>
      <c r="D18" s="42">
        <v>64.62</v>
      </c>
      <c r="E18" s="43" t="s">
        <v>12</v>
      </c>
      <c r="F18" s="44">
        <v>29.9</v>
      </c>
      <c r="G18" s="42">
        <v>202.32</v>
      </c>
      <c r="H18" s="42">
        <v>5.42</v>
      </c>
      <c r="I18" s="4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0" customHeight="1">
      <c r="A19" s="41" t="s">
        <v>49</v>
      </c>
      <c r="B19" s="43" t="s">
        <v>12</v>
      </c>
      <c r="C19" s="42">
        <v>108.8</v>
      </c>
      <c r="D19" s="42">
        <v>17.7</v>
      </c>
      <c r="E19" s="43" t="s">
        <v>12</v>
      </c>
      <c r="F19" s="43" t="s">
        <v>12</v>
      </c>
      <c r="G19" s="43" t="s">
        <v>12</v>
      </c>
      <c r="H19" s="42">
        <v>3.38</v>
      </c>
      <c r="I19" s="4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0" customHeight="1">
      <c r="A20" s="41"/>
      <c r="B20" s="43"/>
      <c r="C20" s="42"/>
      <c r="D20" s="42"/>
      <c r="E20" s="43"/>
      <c r="F20" s="43"/>
      <c r="G20" s="43"/>
      <c r="H20" s="42"/>
      <c r="I20" s="4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0" customHeight="1">
      <c r="A21" s="41" t="s">
        <v>50</v>
      </c>
      <c r="B21" s="42">
        <v>120.44</v>
      </c>
      <c r="C21" s="43" t="s">
        <v>12</v>
      </c>
      <c r="D21" s="42">
        <v>42.5</v>
      </c>
      <c r="E21" s="43" t="s">
        <v>12</v>
      </c>
      <c r="F21" s="44">
        <v>93.25</v>
      </c>
      <c r="G21" s="42">
        <v>256.19</v>
      </c>
      <c r="H21" s="42">
        <v>6.82</v>
      </c>
      <c r="I21" s="4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0" customHeight="1">
      <c r="A22" s="41" t="s">
        <v>51</v>
      </c>
      <c r="B22" s="42">
        <v>111.0</v>
      </c>
      <c r="C22" s="43" t="s">
        <v>12</v>
      </c>
      <c r="D22" s="42">
        <v>68.88</v>
      </c>
      <c r="E22" s="44">
        <v>69.14</v>
      </c>
      <c r="F22" s="44">
        <v>110.36</v>
      </c>
      <c r="G22" s="42">
        <v>359.38</v>
      </c>
      <c r="H22" s="42">
        <v>9.45</v>
      </c>
      <c r="I22" s="4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0" customHeight="1">
      <c r="A23" s="41" t="s">
        <v>52</v>
      </c>
      <c r="B23" s="42">
        <v>141.0</v>
      </c>
      <c r="C23" s="42">
        <v>5.0</v>
      </c>
      <c r="D23" s="42">
        <v>110.25</v>
      </c>
      <c r="E23" s="43" t="s">
        <v>12</v>
      </c>
      <c r="F23" s="44">
        <v>8.5</v>
      </c>
      <c r="G23" s="42">
        <v>264.75</v>
      </c>
      <c r="H23" s="42">
        <v>7.0</v>
      </c>
      <c r="I23" s="4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0" customHeight="1">
      <c r="A24" s="41" t="s">
        <v>53</v>
      </c>
      <c r="B24" s="43" t="s">
        <v>12</v>
      </c>
      <c r="C24" s="42">
        <v>40.0</v>
      </c>
      <c r="D24" s="42">
        <v>15.1</v>
      </c>
      <c r="E24" s="43" t="s">
        <v>12</v>
      </c>
      <c r="F24" s="43" t="s">
        <v>12</v>
      </c>
      <c r="G24" s="42">
        <f>SUM(B24:F24)</f>
        <v>55.1</v>
      </c>
      <c r="H24" s="42">
        <v>1.47</v>
      </c>
      <c r="I24" s="4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0" customHeight="1">
      <c r="A25" s="41"/>
      <c r="B25" s="43"/>
      <c r="C25" s="42"/>
      <c r="D25" s="42"/>
      <c r="E25" s="43"/>
      <c r="F25" s="43"/>
      <c r="G25" s="42"/>
      <c r="H25" s="42"/>
      <c r="I25" s="4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0" customHeight="1">
      <c r="A26" s="41" t="s">
        <v>54</v>
      </c>
      <c r="B26" s="42">
        <v>168.0</v>
      </c>
      <c r="C26" s="43" t="s">
        <v>12</v>
      </c>
      <c r="D26" s="42">
        <v>24.02</v>
      </c>
      <c r="E26" s="43" t="s">
        <v>12</v>
      </c>
      <c r="F26" s="44">
        <v>10.71</v>
      </c>
      <c r="G26" s="42">
        <v>202.73</v>
      </c>
      <c r="H26" s="42">
        <v>5.3</v>
      </c>
      <c r="I26" s="4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0" customHeight="1">
      <c r="A27" s="41" t="s">
        <v>55</v>
      </c>
      <c r="B27" s="42">
        <v>62.0</v>
      </c>
      <c r="C27" s="43" t="s">
        <v>12</v>
      </c>
      <c r="D27" s="42">
        <v>37.7</v>
      </c>
      <c r="E27" s="44">
        <v>1.5</v>
      </c>
      <c r="F27" s="44">
        <v>6.48</v>
      </c>
      <c r="G27" s="42">
        <v>107.68</v>
      </c>
      <c r="H27" s="42">
        <v>2.88</v>
      </c>
      <c r="I27" s="4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0" customHeight="1">
      <c r="A28" s="41" t="s">
        <v>56</v>
      </c>
      <c r="B28" s="42">
        <v>150.8</v>
      </c>
      <c r="C28" s="43" t="s">
        <v>12</v>
      </c>
      <c r="D28" s="42">
        <v>77.46</v>
      </c>
      <c r="E28" s="43" t="s">
        <v>12</v>
      </c>
      <c r="F28" s="44">
        <v>39.0</v>
      </c>
      <c r="G28" s="42">
        <v>267.26</v>
      </c>
      <c r="H28" s="42">
        <v>7.15</v>
      </c>
      <c r="I28" s="4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0" customHeight="1">
      <c r="A29" s="41" t="s">
        <v>57</v>
      </c>
      <c r="B29" s="42">
        <v>104.0</v>
      </c>
      <c r="C29" s="42">
        <v>40.0</v>
      </c>
      <c r="D29" s="42">
        <v>36.95</v>
      </c>
      <c r="E29" s="44">
        <v>1.15</v>
      </c>
      <c r="F29" s="44">
        <v>58.16</v>
      </c>
      <c r="G29" s="42">
        <v>243.26</v>
      </c>
      <c r="H29" s="42">
        <v>6.41</v>
      </c>
      <c r="I29" s="4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46" t="s">
        <v>58</v>
      </c>
      <c r="B30" s="42"/>
      <c r="C30" s="42"/>
      <c r="D30" s="42"/>
      <c r="E30" s="42"/>
      <c r="F30" s="42"/>
      <c r="G30" s="42" t="s">
        <v>19</v>
      </c>
      <c r="H30" s="42"/>
      <c r="I30" s="4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0" customHeight="1">
      <c r="A31" s="47" t="s">
        <v>59</v>
      </c>
      <c r="B31" s="48">
        <v>1558.04</v>
      </c>
      <c r="C31" s="48">
        <v>476.8</v>
      </c>
      <c r="D31" s="48">
        <v>1092.9</v>
      </c>
      <c r="E31" s="48">
        <f>SUM(E6:E29)</f>
        <v>88.71</v>
      </c>
      <c r="F31" s="48">
        <v>529.45</v>
      </c>
      <c r="G31" s="48">
        <v>3622.4</v>
      </c>
      <c r="H31" s="48">
        <v>100.0</v>
      </c>
      <c r="I31" s="45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1.25" customHeight="1">
      <c r="A32" s="49" t="s">
        <v>60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ht="13.5" customHeight="1">
      <c r="A33" s="29"/>
      <c r="B33" s="29"/>
      <c r="C33" s="29"/>
      <c r="D33" s="29"/>
      <c r="E33" s="29"/>
      <c r="F33" s="29"/>
      <c r="G33" s="29"/>
      <c r="H33" s="29"/>
      <c r="I33" s="29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&amp;C107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14"/>
    <col customWidth="1" min="2" max="2" width="5.86"/>
    <col customWidth="1" min="3" max="3" width="9.43"/>
    <col customWidth="1" min="4" max="4" width="8.29"/>
    <col customWidth="1" min="5" max="5" width="7.14"/>
    <col customWidth="1" min="6" max="6" width="5.0"/>
    <col customWidth="1" min="7" max="7" width="8.29"/>
    <col customWidth="1" min="8" max="8" width="7.71"/>
    <col customWidth="1" min="9" max="26" width="8.0"/>
  </cols>
  <sheetData>
    <row r="1" ht="15.0" customHeight="1">
      <c r="A1" s="1" t="s">
        <v>61</v>
      </c>
    </row>
    <row r="2" ht="12.75" customHeight="1">
      <c r="A2" s="32" t="s">
        <v>62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2"/>
      <c r="B3" s="3"/>
      <c r="C3" s="3"/>
      <c r="D3" s="3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50" t="s">
        <v>63</v>
      </c>
      <c r="B4" s="51"/>
      <c r="C4" s="52" t="s">
        <v>64</v>
      </c>
      <c r="D4" s="53" t="s">
        <v>65</v>
      </c>
      <c r="E4" s="53" t="s">
        <v>66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41" t="s">
        <v>67</v>
      </c>
      <c r="B5" s="54"/>
      <c r="C5" s="55" t="s">
        <v>68</v>
      </c>
      <c r="D5" s="13">
        <v>993.8</v>
      </c>
      <c r="E5" s="13">
        <v>18.48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ht="13.5" customHeight="1">
      <c r="A6" s="41" t="s">
        <v>69</v>
      </c>
      <c r="B6" s="54"/>
      <c r="C6" s="55" t="s">
        <v>70</v>
      </c>
      <c r="D6" s="56">
        <v>248.0</v>
      </c>
      <c r="E6" s="13">
        <v>4.61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ht="13.5" customHeight="1">
      <c r="A7" s="41" t="s">
        <v>71</v>
      </c>
      <c r="B7" s="54"/>
      <c r="C7" s="32" t="s">
        <v>72</v>
      </c>
      <c r="D7" s="13">
        <v>2024.17</v>
      </c>
      <c r="E7" s="13">
        <v>37.64</v>
      </c>
      <c r="F7" s="54"/>
      <c r="G7" s="57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ht="13.5" customHeight="1">
      <c r="A8" s="41" t="s">
        <v>73</v>
      </c>
      <c r="B8" s="54"/>
      <c r="C8" s="58" t="s">
        <v>74</v>
      </c>
      <c r="D8" s="17">
        <v>687.0</v>
      </c>
      <c r="E8" s="13">
        <v>12.77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ht="13.5" customHeight="1">
      <c r="A9" s="41" t="s">
        <v>75</v>
      </c>
      <c r="B9" s="54"/>
      <c r="C9" s="58" t="s">
        <v>74</v>
      </c>
      <c r="D9" s="17">
        <v>214.0</v>
      </c>
      <c r="E9" s="13">
        <v>3.99</v>
      </c>
      <c r="F9" s="54"/>
      <c r="G9" s="59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ht="13.5" customHeight="1">
      <c r="A10" s="41" t="s">
        <v>76</v>
      </c>
      <c r="B10" s="54"/>
      <c r="C10" s="58" t="s">
        <v>77</v>
      </c>
      <c r="D10" s="17">
        <v>476.5</v>
      </c>
      <c r="E10" s="13">
        <v>8.86</v>
      </c>
      <c r="F10" s="54"/>
      <c r="G10" s="59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</row>
    <row r="11" ht="13.5" customHeight="1">
      <c r="A11" s="41" t="s">
        <v>78</v>
      </c>
      <c r="B11" s="54"/>
      <c r="C11" s="58" t="s">
        <v>79</v>
      </c>
      <c r="D11" s="17">
        <v>260.0</v>
      </c>
      <c r="E11" s="13">
        <v>4.84</v>
      </c>
      <c r="F11" s="54"/>
      <c r="G11" s="59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</row>
    <row r="12" ht="13.5" customHeight="1">
      <c r="A12" s="41" t="s">
        <v>80</v>
      </c>
      <c r="B12" s="54"/>
      <c r="C12" s="58" t="s">
        <v>74</v>
      </c>
      <c r="D12" s="13">
        <v>193.5</v>
      </c>
      <c r="E12" s="13">
        <v>3.6</v>
      </c>
      <c r="F12" s="54"/>
      <c r="G12" s="59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ht="13.5" customHeight="1">
      <c r="A13" s="14" t="s">
        <v>81</v>
      </c>
      <c r="B13" s="54"/>
      <c r="C13" s="58" t="s">
        <v>82</v>
      </c>
      <c r="D13" s="13">
        <v>280.35</v>
      </c>
      <c r="E13" s="13">
        <v>5.21</v>
      </c>
      <c r="F13" s="54"/>
      <c r="G13" s="59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ht="13.5" customHeight="1">
      <c r="A14" s="14"/>
      <c r="B14" s="54"/>
      <c r="C14" s="58"/>
      <c r="D14" s="13"/>
      <c r="E14" s="13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ht="13.5" customHeight="1">
      <c r="A15" s="47" t="s">
        <v>83</v>
      </c>
      <c r="B15" s="60"/>
      <c r="C15" s="61">
        <v>184.0</v>
      </c>
      <c r="D15" s="21">
        <v>5377.32</v>
      </c>
      <c r="E15" s="21">
        <v>100.0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ht="13.5" customHeight="1">
      <c r="A16" s="49" t="s">
        <v>84</v>
      </c>
      <c r="B16" s="25"/>
      <c r="C16" s="59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ht="13.5" customHeight="1">
      <c r="A17" s="49"/>
      <c r="B17" s="25"/>
      <c r="C17" s="5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ht="13.5" customHeight="1">
      <c r="A18" s="49"/>
      <c r="B18" s="25"/>
      <c r="C18" s="59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ht="13.5" customHeight="1">
      <c r="A19" s="49"/>
      <c r="B19" s="25"/>
      <c r="C19" s="59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ht="15.0" customHeight="1">
      <c r="A20" s="1" t="s">
        <v>85</v>
      </c>
    </row>
    <row r="21" ht="12.75" customHeight="1">
      <c r="A21" s="32" t="s">
        <v>86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2" t="s">
        <v>87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3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34" t="s">
        <v>23</v>
      </c>
      <c r="B24" s="51"/>
      <c r="C24" s="50" t="s">
        <v>88</v>
      </c>
      <c r="D24" s="51"/>
      <c r="E24" s="51"/>
      <c r="F24" s="51"/>
      <c r="G24" s="35" t="s">
        <v>89</v>
      </c>
      <c r="H24" s="36" t="s">
        <v>90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2.75" customHeight="1">
      <c r="A25" s="38"/>
      <c r="B25" s="40" t="s">
        <v>91</v>
      </c>
      <c r="C25" s="40" t="s">
        <v>92</v>
      </c>
      <c r="D25" s="40" t="s">
        <v>93</v>
      </c>
      <c r="E25" s="40" t="s">
        <v>94</v>
      </c>
      <c r="F25" s="40" t="s">
        <v>95</v>
      </c>
      <c r="G25" s="39" t="s">
        <v>96</v>
      </c>
      <c r="H25" s="39" t="s">
        <v>96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41" t="s">
        <v>38</v>
      </c>
      <c r="B26" s="58">
        <v>1.0</v>
      </c>
      <c r="C26" s="58">
        <v>7.0</v>
      </c>
      <c r="D26" s="58">
        <v>3.0</v>
      </c>
      <c r="E26" s="58">
        <v>4.0</v>
      </c>
      <c r="F26" s="58">
        <v>2.0</v>
      </c>
      <c r="G26" s="58">
        <f t="shared" ref="G26:G28" si="1">SUM(B26:F26)</f>
        <v>17</v>
      </c>
      <c r="H26" s="62">
        <v>5.0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3.5" customHeight="1">
      <c r="A27" s="41" t="s">
        <v>39</v>
      </c>
      <c r="B27" s="58">
        <v>3.0</v>
      </c>
      <c r="C27" s="58">
        <v>5.0</v>
      </c>
      <c r="D27" s="58">
        <v>1.0</v>
      </c>
      <c r="E27" s="58">
        <v>3.0</v>
      </c>
      <c r="F27" s="58">
        <v>2.0</v>
      </c>
      <c r="G27" s="58">
        <f t="shared" si="1"/>
        <v>14</v>
      </c>
      <c r="H27" s="62">
        <v>4.0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3.5" customHeight="1">
      <c r="A28" s="41" t="s">
        <v>40</v>
      </c>
      <c r="B28" s="58">
        <v>2.0</v>
      </c>
      <c r="C28" s="58">
        <v>2.0</v>
      </c>
      <c r="D28" s="58">
        <v>2.0</v>
      </c>
      <c r="E28" s="58">
        <v>3.0</v>
      </c>
      <c r="F28" s="58">
        <v>3.0</v>
      </c>
      <c r="G28" s="58">
        <f t="shared" si="1"/>
        <v>12</v>
      </c>
      <c r="H28" s="62">
        <v>3.0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3.5" customHeight="1">
      <c r="A29" s="41" t="s">
        <v>41</v>
      </c>
      <c r="B29" s="58">
        <v>0.0</v>
      </c>
      <c r="C29" s="58">
        <v>0.0</v>
      </c>
      <c r="D29" s="58">
        <v>2.0</v>
      </c>
      <c r="E29" s="58">
        <v>2.0</v>
      </c>
      <c r="F29" s="58">
        <v>0.0</v>
      </c>
      <c r="G29" s="58" t="s">
        <v>97</v>
      </c>
      <c r="H29" s="62">
        <v>1.0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3.5" customHeight="1">
      <c r="A30" s="41" t="s">
        <v>42</v>
      </c>
      <c r="B30" s="58">
        <v>3.0</v>
      </c>
      <c r="C30" s="58">
        <v>6.0</v>
      </c>
      <c r="D30" s="58">
        <v>1.0</v>
      </c>
      <c r="E30" s="58">
        <v>3.0</v>
      </c>
      <c r="F30" s="58">
        <v>1.0</v>
      </c>
      <c r="G30" s="58">
        <f t="shared" ref="G30:G34" si="2">SUM(B30:F30)</f>
        <v>14</v>
      </c>
      <c r="H30" s="62">
        <v>4.0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3.5" customHeight="1">
      <c r="A31" s="41" t="s">
        <v>43</v>
      </c>
      <c r="B31" s="58">
        <v>3.0</v>
      </c>
      <c r="C31" s="58">
        <v>4.0</v>
      </c>
      <c r="D31" s="58">
        <v>2.0</v>
      </c>
      <c r="E31" s="58">
        <v>3.0</v>
      </c>
      <c r="F31" s="58">
        <v>5.0</v>
      </c>
      <c r="G31" s="58">
        <f t="shared" si="2"/>
        <v>17</v>
      </c>
      <c r="H31" s="62">
        <v>5.0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3.5" customHeight="1">
      <c r="A32" s="41" t="s">
        <v>98</v>
      </c>
      <c r="B32" s="58">
        <v>9.0</v>
      </c>
      <c r="C32" s="58">
        <v>5.0</v>
      </c>
      <c r="D32" s="58">
        <v>2.0</v>
      </c>
      <c r="E32" s="58">
        <v>5.0</v>
      </c>
      <c r="F32" s="58">
        <v>3.0</v>
      </c>
      <c r="G32" s="58">
        <f t="shared" si="2"/>
        <v>24</v>
      </c>
      <c r="H32" s="62">
        <v>7.0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3.5" customHeight="1">
      <c r="A33" s="41" t="s">
        <v>45</v>
      </c>
      <c r="B33" s="58">
        <v>3.0</v>
      </c>
      <c r="C33" s="58">
        <v>8.0</v>
      </c>
      <c r="D33" s="58">
        <v>3.0</v>
      </c>
      <c r="E33" s="58">
        <v>2.0</v>
      </c>
      <c r="F33" s="58">
        <v>1.0</v>
      </c>
      <c r="G33" s="58">
        <f t="shared" si="2"/>
        <v>17</v>
      </c>
      <c r="H33" s="62">
        <v>5.0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3.5" customHeight="1">
      <c r="A34" s="41" t="s">
        <v>46</v>
      </c>
      <c r="B34" s="58">
        <v>2.0</v>
      </c>
      <c r="C34" s="58">
        <v>7.0</v>
      </c>
      <c r="D34" s="58">
        <v>2.0</v>
      </c>
      <c r="E34" s="58">
        <v>3.0</v>
      </c>
      <c r="F34" s="58">
        <v>3.0</v>
      </c>
      <c r="G34" s="58">
        <f t="shared" si="2"/>
        <v>17</v>
      </c>
      <c r="H34" s="62">
        <v>5.0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3.5" customHeight="1">
      <c r="A35" s="41" t="s">
        <v>47</v>
      </c>
      <c r="B35" s="58">
        <v>3.0</v>
      </c>
      <c r="C35" s="58">
        <v>4.0</v>
      </c>
      <c r="D35" s="58">
        <v>1.0</v>
      </c>
      <c r="E35" s="58">
        <v>0.0</v>
      </c>
      <c r="F35" s="58">
        <v>1.0</v>
      </c>
      <c r="G35" s="58" t="s">
        <v>99</v>
      </c>
      <c r="H35" s="62">
        <v>3.0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3.5" customHeight="1">
      <c r="A36" s="41" t="s">
        <v>48</v>
      </c>
      <c r="B36" s="63" t="s">
        <v>100</v>
      </c>
      <c r="C36" s="63" t="s">
        <v>101</v>
      </c>
      <c r="D36" s="58">
        <v>6.0</v>
      </c>
      <c r="E36" s="58">
        <v>2.0</v>
      </c>
      <c r="F36" s="58">
        <v>3.0</v>
      </c>
      <c r="G36" s="58">
        <f t="shared" ref="G36:G38" si="3">SUM(B36:F36)</f>
        <v>11</v>
      </c>
      <c r="H36" s="62">
        <v>9.0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ht="13.5" customHeight="1">
      <c r="A37" s="41" t="s">
        <v>49</v>
      </c>
      <c r="B37" s="58">
        <v>9.0</v>
      </c>
      <c r="C37" s="63" t="s">
        <v>102</v>
      </c>
      <c r="D37" s="58">
        <v>2.0</v>
      </c>
      <c r="E37" s="58">
        <v>1.0</v>
      </c>
      <c r="F37" s="58">
        <v>1.0</v>
      </c>
      <c r="G37" s="58">
        <f t="shared" si="3"/>
        <v>13</v>
      </c>
      <c r="H37" s="62">
        <v>8.0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ht="13.5" customHeight="1">
      <c r="A38" s="41" t="s">
        <v>50</v>
      </c>
      <c r="B38" s="58">
        <v>9.0</v>
      </c>
      <c r="C38" s="58">
        <v>8.0</v>
      </c>
      <c r="D38" s="58">
        <v>5.0</v>
      </c>
      <c r="E38" s="58">
        <v>0.0</v>
      </c>
      <c r="F38" s="58">
        <v>1.0</v>
      </c>
      <c r="G38" s="58">
        <f t="shared" si="3"/>
        <v>23</v>
      </c>
      <c r="H38" s="62">
        <v>6.0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ht="13.5" customHeight="1">
      <c r="A39" s="41" t="s">
        <v>51</v>
      </c>
      <c r="B39" s="58">
        <v>0.0</v>
      </c>
      <c r="C39" s="58">
        <v>1.0</v>
      </c>
      <c r="D39" s="58">
        <v>3.0</v>
      </c>
      <c r="E39" s="58">
        <v>3.0</v>
      </c>
      <c r="F39" s="58">
        <v>1.0</v>
      </c>
      <c r="G39" s="58" t="s">
        <v>103</v>
      </c>
      <c r="H39" s="62">
        <v>2.0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ht="13.5" customHeight="1">
      <c r="A40" s="41" t="s">
        <v>52</v>
      </c>
      <c r="B40" s="58">
        <v>7.0</v>
      </c>
      <c r="C40" s="63" t="s">
        <v>104</v>
      </c>
      <c r="D40" s="58">
        <v>2.0</v>
      </c>
      <c r="E40" s="58">
        <v>3.0</v>
      </c>
      <c r="F40" s="58">
        <v>7.0</v>
      </c>
      <c r="G40" s="58">
        <f t="shared" ref="G40:G45" si="4">SUM(B40:F40)</f>
        <v>19</v>
      </c>
      <c r="H40" s="62">
        <v>9.0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ht="13.5" customHeight="1">
      <c r="A41" s="41" t="s">
        <v>53</v>
      </c>
      <c r="B41" s="58">
        <v>3.0</v>
      </c>
      <c r="C41" s="58">
        <v>6.0</v>
      </c>
      <c r="D41" s="58">
        <v>4.0</v>
      </c>
      <c r="E41" s="58">
        <v>3.0</v>
      </c>
      <c r="F41" s="58">
        <v>3.0</v>
      </c>
      <c r="G41" s="58">
        <f t="shared" si="4"/>
        <v>19</v>
      </c>
      <c r="H41" s="62">
        <v>5.0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ht="13.5" customHeight="1">
      <c r="A42" s="41" t="s">
        <v>54</v>
      </c>
      <c r="B42" s="58">
        <v>4.0</v>
      </c>
      <c r="C42" s="58">
        <v>6.0</v>
      </c>
      <c r="D42" s="58">
        <v>3.0</v>
      </c>
      <c r="E42" s="58">
        <v>3.0</v>
      </c>
      <c r="F42" s="58">
        <v>2.0</v>
      </c>
      <c r="G42" s="58">
        <f t="shared" si="4"/>
        <v>18</v>
      </c>
      <c r="H42" s="62">
        <v>5.0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ht="13.5" customHeight="1">
      <c r="A43" s="41" t="s">
        <v>55</v>
      </c>
      <c r="B43" s="58">
        <v>6.0</v>
      </c>
      <c r="C43" s="58">
        <v>4.0</v>
      </c>
      <c r="D43" s="58">
        <v>1.0</v>
      </c>
      <c r="E43" s="58">
        <v>2.0</v>
      </c>
      <c r="F43" s="58">
        <v>1.0</v>
      </c>
      <c r="G43" s="58">
        <f t="shared" si="4"/>
        <v>14</v>
      </c>
      <c r="H43" s="62">
        <v>4.0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ht="13.5" customHeight="1">
      <c r="A44" s="41" t="s">
        <v>56</v>
      </c>
      <c r="B44" s="58">
        <v>2.0</v>
      </c>
      <c r="C44" s="63" t="s">
        <v>105</v>
      </c>
      <c r="D44" s="58">
        <v>5.0</v>
      </c>
      <c r="E44" s="58">
        <v>3.0</v>
      </c>
      <c r="F44" s="58">
        <v>2.0</v>
      </c>
      <c r="G44" s="58">
        <f t="shared" si="4"/>
        <v>12</v>
      </c>
      <c r="H44" s="62">
        <v>6.0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ht="13.5" customHeight="1">
      <c r="A45" s="41" t="s">
        <v>57</v>
      </c>
      <c r="B45" s="58">
        <v>1.0</v>
      </c>
      <c r="C45" s="58">
        <v>5.0</v>
      </c>
      <c r="D45" s="58">
        <v>4.0</v>
      </c>
      <c r="E45" s="58">
        <v>4.0</v>
      </c>
      <c r="F45" s="58">
        <v>2.0</v>
      </c>
      <c r="G45" s="58">
        <f t="shared" si="4"/>
        <v>16</v>
      </c>
      <c r="H45" s="62">
        <v>4.0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ht="13.5" customHeight="1">
      <c r="A46" s="14"/>
      <c r="B46" s="63"/>
      <c r="C46" s="63"/>
      <c r="D46" s="63"/>
      <c r="E46" s="63"/>
      <c r="F46" s="63"/>
      <c r="G46" s="63" t="s">
        <v>19</v>
      </c>
      <c r="H46" s="6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ht="13.5" customHeight="1">
      <c r="A47" s="47" t="s">
        <v>59</v>
      </c>
      <c r="B47" s="65" t="s">
        <v>106</v>
      </c>
      <c r="C47" s="65" t="s">
        <v>107</v>
      </c>
      <c r="D47" s="65" t="s">
        <v>108</v>
      </c>
      <c r="E47" s="65" t="s">
        <v>109</v>
      </c>
      <c r="F47" s="65" t="s">
        <v>110</v>
      </c>
      <c r="G47" s="65" t="s">
        <v>111</v>
      </c>
      <c r="H47" s="66" t="s">
        <v>112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ht="11.25" customHeight="1">
      <c r="A48" s="49" t="s">
        <v>84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29"/>
    </row>
    <row r="50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29"/>
    </row>
    <row r="51" ht="13.5" customHeight="1">
      <c r="A51" s="27"/>
      <c r="B51" s="27"/>
      <c r="C51" s="27"/>
      <c r="D51" s="27"/>
      <c r="E51" s="27"/>
      <c r="F51" s="27"/>
      <c r="G51" s="27"/>
      <c r="H51" s="27"/>
      <c r="I51" s="18"/>
      <c r="J51" s="29"/>
    </row>
    <row r="52" ht="12.75" customHeight="1">
      <c r="A52" s="27"/>
      <c r="B52" s="27"/>
      <c r="C52" s="27"/>
      <c r="D52" s="27"/>
      <c r="E52" s="27"/>
      <c r="F52" s="27"/>
      <c r="G52" s="27"/>
      <c r="H52" s="27"/>
      <c r="I52" s="27"/>
    </row>
    <row r="53" ht="12.75" customHeight="1">
      <c r="A53" s="27"/>
      <c r="B53" s="27"/>
      <c r="C53" s="27"/>
      <c r="D53" s="27"/>
      <c r="E53" s="27"/>
      <c r="F53" s="27"/>
      <c r="G53" s="27"/>
      <c r="H53" s="27"/>
      <c r="I53" s="27"/>
    </row>
    <row r="54" ht="12.75" customHeight="1">
      <c r="A54" s="27"/>
      <c r="B54" s="27"/>
      <c r="C54" s="27"/>
      <c r="D54" s="27"/>
      <c r="E54" s="27"/>
      <c r="F54" s="27"/>
      <c r="G54" s="27"/>
      <c r="H54" s="27"/>
      <c r="I54" s="27"/>
    </row>
    <row r="55" ht="12.75" customHeight="1">
      <c r="A55" s="27"/>
      <c r="B55" s="27"/>
      <c r="C55" s="27"/>
      <c r="D55" s="27"/>
      <c r="E55" s="27"/>
      <c r="F55" s="27"/>
      <c r="G55" s="27"/>
      <c r="H55" s="27"/>
      <c r="I55" s="27"/>
    </row>
    <row r="56" ht="12.75" customHeight="1">
      <c r="A56" s="27"/>
      <c r="B56" s="27"/>
      <c r="C56" s="27"/>
      <c r="D56" s="27"/>
      <c r="E56" s="27"/>
      <c r="F56" s="27"/>
      <c r="G56" s="27"/>
      <c r="H56" s="27"/>
      <c r="I56" s="27"/>
    </row>
    <row r="57" ht="12.75" customHeight="1">
      <c r="A57" s="27"/>
      <c r="B57" s="27"/>
      <c r="C57" s="27"/>
      <c r="D57" s="27"/>
      <c r="E57" s="27"/>
      <c r="F57" s="27"/>
      <c r="G57" s="27"/>
      <c r="H57" s="27"/>
      <c r="I57" s="27"/>
    </row>
    <row r="58" ht="12.75" customHeight="1">
      <c r="A58" s="27"/>
      <c r="B58" s="27"/>
      <c r="C58" s="27"/>
      <c r="D58" s="27"/>
      <c r="E58" s="27"/>
      <c r="F58" s="27"/>
      <c r="G58" s="27"/>
      <c r="H58" s="27"/>
      <c r="I58" s="27"/>
    </row>
    <row r="59" ht="12.75" customHeight="1">
      <c r="A59" s="27"/>
      <c r="B59" s="27"/>
      <c r="C59" s="27"/>
      <c r="D59" s="27"/>
      <c r="E59" s="27"/>
      <c r="F59" s="27"/>
      <c r="G59" s="27"/>
      <c r="H59" s="27"/>
      <c r="I59" s="27"/>
    </row>
    <row r="60" ht="12.75" customHeight="1">
      <c r="A60" s="27"/>
      <c r="B60" s="27"/>
      <c r="C60" s="27"/>
      <c r="D60" s="27"/>
      <c r="E60" s="27"/>
      <c r="F60" s="27"/>
      <c r="G60" s="27"/>
      <c r="H60" s="27"/>
      <c r="I60" s="27"/>
    </row>
    <row r="61" ht="12.75" customHeight="1">
      <c r="A61" s="27"/>
      <c r="B61" s="27"/>
      <c r="C61" s="27"/>
      <c r="D61" s="27"/>
      <c r="E61" s="27"/>
      <c r="F61" s="27"/>
      <c r="G61" s="27"/>
      <c r="H61" s="27"/>
      <c r="I61" s="27"/>
    </row>
    <row r="62" ht="12.75" customHeight="1">
      <c r="A62" s="27"/>
      <c r="B62" s="27"/>
      <c r="C62" s="27"/>
      <c r="D62" s="27"/>
      <c r="E62" s="27"/>
      <c r="F62" s="27"/>
      <c r="G62" s="27"/>
      <c r="H62" s="27"/>
      <c r="I62" s="27"/>
    </row>
    <row r="63" ht="12.75" customHeight="1">
      <c r="A63" s="27"/>
      <c r="B63" s="27"/>
      <c r="C63" s="27"/>
      <c r="D63" s="27"/>
      <c r="E63" s="27"/>
      <c r="F63" s="27"/>
      <c r="G63" s="27"/>
      <c r="H63" s="27"/>
      <c r="I63" s="27"/>
    </row>
    <row r="64" ht="12.75" customHeight="1">
      <c r="A64" s="27"/>
      <c r="B64" s="27"/>
      <c r="C64" s="27"/>
      <c r="D64" s="27"/>
      <c r="E64" s="27"/>
      <c r="F64" s="27"/>
      <c r="G64" s="27"/>
      <c r="H64" s="27"/>
      <c r="I64" s="27"/>
    </row>
    <row r="65" ht="12.75" customHeight="1">
      <c r="A65" s="27"/>
      <c r="B65" s="27"/>
      <c r="C65" s="27"/>
      <c r="D65" s="27"/>
      <c r="E65" s="27"/>
      <c r="F65" s="27"/>
      <c r="G65" s="27"/>
      <c r="H65" s="27"/>
      <c r="I65" s="27"/>
    </row>
    <row r="66" ht="12.75" customHeight="1">
      <c r="A66" s="27"/>
      <c r="B66" s="27"/>
      <c r="C66" s="27"/>
      <c r="D66" s="27"/>
      <c r="E66" s="27"/>
      <c r="F66" s="27"/>
      <c r="G66" s="27"/>
      <c r="H66" s="27"/>
      <c r="I66" s="27"/>
    </row>
    <row r="67" ht="12.75" customHeight="1">
      <c r="A67" s="27"/>
      <c r="B67" s="27"/>
      <c r="C67" s="27"/>
      <c r="D67" s="27"/>
      <c r="E67" s="27"/>
      <c r="F67" s="27"/>
      <c r="G67" s="27"/>
      <c r="H67" s="27"/>
      <c r="I67" s="27"/>
    </row>
    <row r="68" ht="12.75" customHeight="1">
      <c r="A68" s="27"/>
      <c r="B68" s="27"/>
      <c r="C68" s="27"/>
      <c r="D68" s="27"/>
      <c r="E68" s="27"/>
      <c r="F68" s="27"/>
      <c r="G68" s="27"/>
      <c r="H68" s="27"/>
      <c r="I68" s="27"/>
    </row>
    <row r="69" ht="12.75" customHeight="1">
      <c r="A69" s="27"/>
      <c r="B69" s="27"/>
      <c r="C69" s="27"/>
      <c r="D69" s="27"/>
      <c r="E69" s="27"/>
      <c r="F69" s="27"/>
      <c r="G69" s="27"/>
      <c r="H69" s="27"/>
      <c r="I69" s="27"/>
    </row>
    <row r="70" ht="12.75" customHeight="1">
      <c r="A70" s="27"/>
      <c r="B70" s="27"/>
      <c r="C70" s="27"/>
      <c r="D70" s="27"/>
      <c r="E70" s="27"/>
      <c r="F70" s="27"/>
      <c r="G70" s="27"/>
      <c r="H70" s="27"/>
      <c r="I70" s="27"/>
    </row>
    <row r="71" ht="12.75" customHeight="1">
      <c r="A71" s="27"/>
      <c r="B71" s="27"/>
      <c r="C71" s="27"/>
      <c r="D71" s="27"/>
      <c r="E71" s="27"/>
      <c r="F71" s="27"/>
      <c r="G71" s="27"/>
      <c r="H71" s="27"/>
      <c r="I71" s="27"/>
    </row>
    <row r="72" ht="12.75" customHeight="1">
      <c r="A72" s="27"/>
      <c r="B72" s="27"/>
      <c r="C72" s="27"/>
      <c r="D72" s="27"/>
      <c r="E72" s="27"/>
      <c r="F72" s="27"/>
      <c r="G72" s="27"/>
      <c r="H72" s="27"/>
      <c r="I72" s="27"/>
    </row>
    <row r="73" ht="12.75" customHeight="1">
      <c r="A73" s="27"/>
      <c r="B73" s="27"/>
      <c r="C73" s="27"/>
      <c r="D73" s="27"/>
      <c r="E73" s="27"/>
      <c r="F73" s="27"/>
      <c r="G73" s="27"/>
      <c r="H73" s="27"/>
      <c r="I73" s="27"/>
    </row>
    <row r="74" ht="12.75" customHeight="1">
      <c r="A74" s="27"/>
      <c r="B74" s="27"/>
      <c r="C74" s="27"/>
      <c r="D74" s="27"/>
      <c r="E74" s="27"/>
      <c r="F74" s="27"/>
      <c r="G74" s="27"/>
      <c r="H74" s="27"/>
      <c r="I74" s="27"/>
    </row>
    <row r="75" ht="12.75" customHeight="1">
      <c r="A75" s="27"/>
      <c r="B75" s="27"/>
      <c r="C75" s="27"/>
      <c r="D75" s="27"/>
      <c r="E75" s="27"/>
      <c r="F75" s="27"/>
      <c r="G75" s="27"/>
      <c r="H75" s="27"/>
      <c r="I75" s="27"/>
    </row>
    <row r="76" ht="12.75" customHeight="1">
      <c r="A76" s="27"/>
      <c r="B76" s="27"/>
      <c r="C76" s="27"/>
      <c r="D76" s="27"/>
      <c r="E76" s="27"/>
      <c r="F76" s="27"/>
      <c r="G76" s="27"/>
      <c r="H76" s="27"/>
      <c r="I76" s="27"/>
    </row>
    <row r="77" ht="12.75" customHeight="1">
      <c r="A77" s="27"/>
      <c r="B77" s="27"/>
      <c r="C77" s="27"/>
      <c r="D77" s="27"/>
      <c r="E77" s="27"/>
      <c r="F77" s="27"/>
      <c r="G77" s="27"/>
      <c r="H77" s="27"/>
      <c r="I77" s="27"/>
    </row>
    <row r="78" ht="12.75" customHeight="1">
      <c r="A78" s="27"/>
      <c r="B78" s="27"/>
      <c r="C78" s="27"/>
      <c r="D78" s="27"/>
      <c r="E78" s="27"/>
      <c r="F78" s="27"/>
      <c r="G78" s="27"/>
      <c r="H78" s="27"/>
      <c r="I78" s="27"/>
    </row>
    <row r="79" ht="12.75" customHeight="1">
      <c r="A79" s="27"/>
      <c r="B79" s="27"/>
      <c r="C79" s="27"/>
      <c r="D79" s="27"/>
      <c r="E79" s="27"/>
      <c r="F79" s="27"/>
      <c r="G79" s="27"/>
      <c r="H79" s="27"/>
      <c r="I79" s="27"/>
    </row>
    <row r="80" ht="12.75" customHeight="1">
      <c r="A80" s="27"/>
      <c r="B80" s="27"/>
      <c r="C80" s="27"/>
      <c r="D80" s="27"/>
      <c r="E80" s="27"/>
      <c r="F80" s="27"/>
      <c r="G80" s="27"/>
      <c r="H80" s="27"/>
      <c r="I80" s="27"/>
    </row>
    <row r="81" ht="12.75" customHeight="1">
      <c r="A81" s="27"/>
      <c r="B81" s="27"/>
      <c r="C81" s="27"/>
      <c r="D81" s="27"/>
      <c r="E81" s="27"/>
      <c r="F81" s="27"/>
      <c r="G81" s="27"/>
      <c r="H81" s="27"/>
      <c r="I81" s="27"/>
    </row>
    <row r="82" ht="12.75" customHeight="1">
      <c r="A82" s="27"/>
      <c r="B82" s="27"/>
      <c r="C82" s="27"/>
      <c r="D82" s="27"/>
      <c r="E82" s="27"/>
      <c r="F82" s="27"/>
      <c r="G82" s="27"/>
      <c r="H82" s="27"/>
      <c r="I82" s="27"/>
    </row>
    <row r="83" ht="12.75" customHeight="1">
      <c r="A83" s="27"/>
      <c r="B83" s="27"/>
      <c r="C83" s="27"/>
      <c r="D83" s="27"/>
      <c r="E83" s="27"/>
      <c r="F83" s="27"/>
      <c r="G83" s="27"/>
      <c r="H83" s="27"/>
      <c r="I83" s="27"/>
    </row>
    <row r="84" ht="12.75" customHeight="1">
      <c r="A84" s="27"/>
      <c r="B84" s="27"/>
      <c r="C84" s="27"/>
      <c r="D84" s="27"/>
      <c r="E84" s="27"/>
      <c r="F84" s="27"/>
      <c r="G84" s="27"/>
      <c r="H84" s="27"/>
      <c r="I84" s="27"/>
    </row>
    <row r="85" ht="12.75" customHeight="1">
      <c r="A85" s="27"/>
      <c r="B85" s="27"/>
      <c r="C85" s="27"/>
      <c r="D85" s="27"/>
      <c r="E85" s="27"/>
      <c r="F85" s="27"/>
      <c r="G85" s="27"/>
      <c r="H85" s="27"/>
      <c r="I85" s="27"/>
    </row>
    <row r="86" ht="12.75" customHeight="1">
      <c r="A86" s="27"/>
      <c r="B86" s="27"/>
      <c r="C86" s="27"/>
      <c r="D86" s="27"/>
      <c r="E86" s="27"/>
      <c r="F86" s="27"/>
      <c r="G86" s="27"/>
      <c r="H86" s="27"/>
      <c r="I86" s="27"/>
    </row>
    <row r="87" ht="12.75" customHeight="1">
      <c r="A87" s="27"/>
      <c r="B87" s="27"/>
      <c r="C87" s="27"/>
      <c r="D87" s="27"/>
      <c r="E87" s="27"/>
      <c r="F87" s="27"/>
      <c r="G87" s="27"/>
      <c r="H87" s="27"/>
      <c r="I87" s="27"/>
    </row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24:A25"/>
  </mergeCells>
  <printOptions/>
  <pageMargins bottom="0.75" footer="0.0" header="0.0" left="0.7" right="0.7" top="0.75"/>
  <pageSetup orientation="landscape"/>
  <headerFooter>
    <oddHeader>&amp;C108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29"/>
    <col customWidth="1" min="2" max="2" width="8.0"/>
    <col customWidth="1" min="3" max="3" width="7.57"/>
    <col customWidth="1" min="4" max="4" width="7.43"/>
    <col customWidth="1" min="5" max="5" width="8.57"/>
    <col customWidth="1" min="6" max="6" width="5.86"/>
    <col customWidth="1" min="7" max="7" width="6.29"/>
    <col customWidth="1" min="8" max="8" width="6.43"/>
    <col customWidth="1" min="9" max="9" width="6.71"/>
    <col customWidth="1" min="10" max="10" width="11.29"/>
    <col customWidth="1" min="11" max="26" width="8.0"/>
  </cols>
  <sheetData>
    <row r="1" ht="15.0" customHeight="1">
      <c r="A1" s="1" t="s">
        <v>113</v>
      </c>
    </row>
    <row r="2" ht="12.75" customHeight="1">
      <c r="A2" s="3" t="s">
        <v>114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34" t="s">
        <v>115</v>
      </c>
      <c r="B4" s="35" t="s">
        <v>116</v>
      </c>
      <c r="C4" s="35" t="s">
        <v>117</v>
      </c>
      <c r="D4" s="35" t="s">
        <v>118</v>
      </c>
      <c r="E4" s="35" t="s">
        <v>119</v>
      </c>
      <c r="F4" s="36" t="s">
        <v>120</v>
      </c>
      <c r="G4" s="36" t="s">
        <v>121</v>
      </c>
      <c r="H4" s="36" t="s">
        <v>122</v>
      </c>
      <c r="I4" s="36" t="s">
        <v>123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75" customHeight="1">
      <c r="A5" s="38"/>
      <c r="B5" s="39"/>
      <c r="C5" s="39"/>
      <c r="D5" s="39"/>
      <c r="E5" s="39" t="s">
        <v>124</v>
      </c>
      <c r="F5" s="39"/>
      <c r="G5" s="40" t="s">
        <v>125</v>
      </c>
      <c r="H5" s="39"/>
      <c r="I5" s="40" t="s">
        <v>126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14" t="s">
        <v>127</v>
      </c>
      <c r="B6" s="67">
        <f>SUM(B7:B10)</f>
        <v>853</v>
      </c>
      <c r="C6" s="68" t="s">
        <v>128</v>
      </c>
      <c r="D6" s="67">
        <f t="shared" ref="D6:F6" si="1">SUM(D7:D10)</f>
        <v>936</v>
      </c>
      <c r="E6" s="67">
        <f t="shared" si="1"/>
        <v>601</v>
      </c>
      <c r="F6" s="67">
        <f t="shared" si="1"/>
        <v>229</v>
      </c>
      <c r="G6" s="68" t="s">
        <v>128</v>
      </c>
      <c r="H6" s="67">
        <f t="shared" ref="H6:I6" si="2">SUM(H7:H10)</f>
        <v>40</v>
      </c>
      <c r="I6" s="67">
        <f t="shared" si="2"/>
        <v>2659</v>
      </c>
      <c r="J6" s="18"/>
      <c r="L6" s="29"/>
    </row>
    <row r="7" ht="14.25" customHeight="1">
      <c r="A7" s="14" t="s">
        <v>129</v>
      </c>
      <c r="B7" s="67">
        <v>151.0</v>
      </c>
      <c r="C7" s="68" t="s">
        <v>128</v>
      </c>
      <c r="D7" s="67">
        <v>577.0</v>
      </c>
      <c r="E7" s="67">
        <v>287.0</v>
      </c>
      <c r="F7" s="67">
        <v>140.0</v>
      </c>
      <c r="G7" s="68" t="s">
        <v>128</v>
      </c>
      <c r="H7" s="67">
        <v>36.0</v>
      </c>
      <c r="I7" s="67">
        <v>1191.0</v>
      </c>
      <c r="J7" s="69"/>
      <c r="K7" s="70"/>
      <c r="L7" s="71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 ht="13.5" customHeight="1">
      <c r="A8" s="14" t="s">
        <v>130</v>
      </c>
      <c r="B8" s="67">
        <v>21.0</v>
      </c>
      <c r="C8" s="68" t="s">
        <v>128</v>
      </c>
      <c r="D8" s="67">
        <v>42.0</v>
      </c>
      <c r="E8" s="67">
        <v>56.0</v>
      </c>
      <c r="F8" s="67">
        <v>5.0</v>
      </c>
      <c r="G8" s="68" t="s">
        <v>128</v>
      </c>
      <c r="H8" s="67">
        <v>4.0</v>
      </c>
      <c r="I8" s="67">
        <v>128.0</v>
      </c>
      <c r="J8" s="18"/>
      <c r="L8" s="29"/>
    </row>
    <row r="9" ht="13.5" customHeight="1">
      <c r="A9" s="14" t="s">
        <v>131</v>
      </c>
      <c r="B9" s="67">
        <v>629.0</v>
      </c>
      <c r="C9" s="68" t="s">
        <v>128</v>
      </c>
      <c r="D9" s="67">
        <v>280.0</v>
      </c>
      <c r="E9" s="67">
        <v>201.0</v>
      </c>
      <c r="F9" s="67">
        <v>84.0</v>
      </c>
      <c r="G9" s="68" t="s">
        <v>128</v>
      </c>
      <c r="H9" s="68" t="s">
        <v>12</v>
      </c>
      <c r="I9" s="67">
        <v>1194.0</v>
      </c>
      <c r="J9" s="18"/>
      <c r="L9" s="29"/>
    </row>
    <row r="10" ht="13.5" customHeight="1">
      <c r="A10" s="14" t="s">
        <v>132</v>
      </c>
      <c r="B10" s="67">
        <v>52.0</v>
      </c>
      <c r="C10" s="68" t="s">
        <v>128</v>
      </c>
      <c r="D10" s="67">
        <v>37.0</v>
      </c>
      <c r="E10" s="67">
        <v>57.0</v>
      </c>
      <c r="F10" s="68" t="s">
        <v>12</v>
      </c>
      <c r="G10" s="68" t="s">
        <v>128</v>
      </c>
      <c r="H10" s="68" t="s">
        <v>12</v>
      </c>
      <c r="I10" s="67">
        <v>146.0</v>
      </c>
      <c r="J10" s="18"/>
      <c r="L10" s="29"/>
    </row>
    <row r="11" ht="13.5" customHeight="1">
      <c r="A11" s="14"/>
      <c r="B11" s="15"/>
      <c r="C11" s="15"/>
      <c r="D11" s="15"/>
      <c r="E11" s="15"/>
      <c r="F11" s="15"/>
      <c r="G11" s="15"/>
      <c r="H11" s="15"/>
      <c r="I11" s="67"/>
      <c r="J11" s="27"/>
      <c r="L11" s="29"/>
    </row>
    <row r="12" ht="13.5" customHeight="1">
      <c r="A12" s="14" t="s">
        <v>133</v>
      </c>
      <c r="B12" s="67">
        <v>2062.0</v>
      </c>
      <c r="C12" s="68" t="s">
        <v>128</v>
      </c>
      <c r="D12" s="67">
        <v>7438.0</v>
      </c>
      <c r="E12" s="67">
        <v>7793.0</v>
      </c>
      <c r="F12" s="67">
        <v>770.0</v>
      </c>
      <c r="G12" s="68" t="s">
        <v>128</v>
      </c>
      <c r="H12" s="67">
        <v>1400.0</v>
      </c>
      <c r="I12" s="67">
        <v>19463.0</v>
      </c>
      <c r="J12" s="18"/>
      <c r="L12" s="29"/>
    </row>
    <row r="13" ht="14.25" customHeight="1">
      <c r="A13" s="14" t="s">
        <v>129</v>
      </c>
      <c r="B13" s="67">
        <v>410.0</v>
      </c>
      <c r="C13" s="68" t="s">
        <v>128</v>
      </c>
      <c r="D13" s="67">
        <v>4865.0</v>
      </c>
      <c r="E13" s="67">
        <v>4599.0</v>
      </c>
      <c r="F13" s="67">
        <v>548.0</v>
      </c>
      <c r="G13" s="68" t="s">
        <v>128</v>
      </c>
      <c r="H13" s="67">
        <v>537.0</v>
      </c>
      <c r="I13" s="67">
        <v>10463.0</v>
      </c>
      <c r="J13" s="18"/>
      <c r="K13" s="70"/>
      <c r="L13" s="71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</row>
    <row r="14" ht="13.5" customHeight="1">
      <c r="A14" s="14" t="s">
        <v>130</v>
      </c>
      <c r="B14" s="67">
        <v>102.0</v>
      </c>
      <c r="C14" s="68" t="s">
        <v>128</v>
      </c>
      <c r="D14" s="67">
        <v>274.0</v>
      </c>
      <c r="E14" s="67">
        <v>604.0</v>
      </c>
      <c r="F14" s="67">
        <v>11.0</v>
      </c>
      <c r="G14" s="68" t="s">
        <v>128</v>
      </c>
      <c r="H14" s="67">
        <v>108.0</v>
      </c>
      <c r="I14" s="67">
        <v>1099.0</v>
      </c>
      <c r="J14" s="69"/>
      <c r="L14" s="29"/>
    </row>
    <row r="15" ht="13.5" customHeight="1">
      <c r="A15" s="14" t="s">
        <v>131</v>
      </c>
      <c r="B15" s="67">
        <v>1348.0</v>
      </c>
      <c r="C15" s="68" t="s">
        <v>128</v>
      </c>
      <c r="D15" s="67">
        <v>1971.0</v>
      </c>
      <c r="E15" s="67">
        <v>1894.0</v>
      </c>
      <c r="F15" s="67">
        <v>210.0</v>
      </c>
      <c r="G15" s="68" t="s">
        <v>128</v>
      </c>
      <c r="H15" s="68">
        <v>633.0</v>
      </c>
      <c r="I15" s="67">
        <v>6056.0</v>
      </c>
      <c r="J15" s="18"/>
      <c r="L15" s="29"/>
    </row>
    <row r="16" ht="13.5" customHeight="1">
      <c r="A16" s="14" t="s">
        <v>132</v>
      </c>
      <c r="B16" s="67">
        <v>202.0</v>
      </c>
      <c r="C16" s="68" t="s">
        <v>128</v>
      </c>
      <c r="D16" s="67">
        <v>328.0</v>
      </c>
      <c r="E16" s="67">
        <v>696.0</v>
      </c>
      <c r="F16" s="68">
        <v>1.0</v>
      </c>
      <c r="G16" s="68" t="s">
        <v>128</v>
      </c>
      <c r="H16" s="68">
        <v>122.0</v>
      </c>
      <c r="I16" s="67">
        <v>1349.0</v>
      </c>
      <c r="J16" s="18"/>
      <c r="L16" s="29"/>
    </row>
    <row r="17" ht="13.5" customHeight="1">
      <c r="A17" s="14"/>
      <c r="B17" s="67"/>
      <c r="C17" s="15"/>
      <c r="D17" s="67"/>
      <c r="E17" s="67"/>
      <c r="F17" s="67"/>
      <c r="G17" s="15"/>
      <c r="H17" s="67"/>
      <c r="I17" s="67"/>
      <c r="J17" s="27"/>
      <c r="L17" s="29"/>
    </row>
    <row r="18" ht="13.5" customHeight="1">
      <c r="A18" s="14" t="s">
        <v>134</v>
      </c>
      <c r="B18" s="67">
        <f>SUM(B19:B22)</f>
        <v>2853</v>
      </c>
      <c r="C18" s="67">
        <v>697.0</v>
      </c>
      <c r="D18" s="67">
        <f t="shared" ref="D18:F18" si="3">SUM(D19:D22)</f>
        <v>8905</v>
      </c>
      <c r="E18" s="67">
        <f t="shared" si="3"/>
        <v>8165</v>
      </c>
      <c r="F18" s="67">
        <f t="shared" si="3"/>
        <v>1188</v>
      </c>
      <c r="G18" s="67">
        <v>408.0</v>
      </c>
      <c r="H18" s="67">
        <f t="shared" ref="H18:I18" si="4">SUM(H19:H22)</f>
        <v>268</v>
      </c>
      <c r="I18" s="67">
        <f t="shared" si="4"/>
        <v>22294</v>
      </c>
      <c r="J18" s="18"/>
      <c r="L18" s="29"/>
    </row>
    <row r="19" ht="13.5" customHeight="1">
      <c r="A19" s="14" t="s">
        <v>129</v>
      </c>
      <c r="B19" s="67">
        <v>472.0</v>
      </c>
      <c r="C19" s="67">
        <v>389.0</v>
      </c>
      <c r="D19" s="67">
        <v>5821.0</v>
      </c>
      <c r="E19" s="67">
        <v>4789.0</v>
      </c>
      <c r="F19" s="67">
        <v>810.0</v>
      </c>
      <c r="G19" s="67">
        <v>109.0</v>
      </c>
      <c r="H19" s="67">
        <v>145.0</v>
      </c>
      <c r="I19" s="67">
        <v>12535.0</v>
      </c>
      <c r="J19" s="18"/>
      <c r="L19" s="29"/>
    </row>
    <row r="20" ht="13.5" customHeight="1">
      <c r="A20" s="14" t="s">
        <v>130</v>
      </c>
      <c r="B20" s="67">
        <v>100.0</v>
      </c>
      <c r="C20" s="67">
        <v>33.0</v>
      </c>
      <c r="D20" s="67">
        <v>359.0</v>
      </c>
      <c r="E20" s="67">
        <v>631.0</v>
      </c>
      <c r="F20" s="67">
        <v>17.0</v>
      </c>
      <c r="G20" s="67">
        <v>14.0</v>
      </c>
      <c r="H20" s="67">
        <v>70.0</v>
      </c>
      <c r="I20" s="67">
        <v>1244.0</v>
      </c>
      <c r="J20" s="18"/>
      <c r="L20" s="29"/>
    </row>
    <row r="21" ht="13.5" customHeight="1">
      <c r="A21" s="14" t="s">
        <v>131</v>
      </c>
      <c r="B21" s="67">
        <v>2068.0</v>
      </c>
      <c r="C21" s="67">
        <v>241.0</v>
      </c>
      <c r="D21" s="67">
        <v>2399.0</v>
      </c>
      <c r="E21" s="67">
        <v>2003.0</v>
      </c>
      <c r="F21" s="67">
        <v>356.0</v>
      </c>
      <c r="G21" s="67">
        <v>244.0</v>
      </c>
      <c r="H21" s="68" t="s">
        <v>12</v>
      </c>
      <c r="I21" s="67">
        <v>7311.0</v>
      </c>
      <c r="J21" s="18"/>
      <c r="L21" s="29"/>
    </row>
    <row r="22" ht="13.5" customHeight="1">
      <c r="A22" s="14" t="s">
        <v>132</v>
      </c>
      <c r="B22" s="67">
        <v>213.0</v>
      </c>
      <c r="C22" s="67">
        <v>24.0</v>
      </c>
      <c r="D22" s="67">
        <v>326.0</v>
      </c>
      <c r="E22" s="67">
        <v>742.0</v>
      </c>
      <c r="F22" s="68">
        <v>5.0</v>
      </c>
      <c r="G22" s="67">
        <v>41.0</v>
      </c>
      <c r="H22" s="68">
        <v>53.0</v>
      </c>
      <c r="I22" s="67">
        <v>1204.0</v>
      </c>
      <c r="J22" s="18"/>
      <c r="L22" s="29"/>
    </row>
    <row r="23" ht="13.5" customHeight="1">
      <c r="A23" s="14"/>
      <c r="B23" s="67"/>
      <c r="C23" s="67"/>
      <c r="D23" s="67"/>
      <c r="E23" s="67"/>
      <c r="F23" s="68"/>
      <c r="G23" s="67"/>
      <c r="H23" s="68"/>
      <c r="I23" s="67"/>
      <c r="J23" s="18"/>
      <c r="L23" s="29"/>
    </row>
    <row r="24" ht="13.5" customHeight="1">
      <c r="A24" s="14" t="s">
        <v>135</v>
      </c>
      <c r="B24" s="67">
        <v>2747.0</v>
      </c>
      <c r="C24" s="67">
        <v>770.0</v>
      </c>
      <c r="D24" s="67">
        <v>10071.0</v>
      </c>
      <c r="E24" s="67">
        <v>8371.0</v>
      </c>
      <c r="F24" s="68">
        <v>1423.0</v>
      </c>
      <c r="G24" s="67">
        <v>464.0</v>
      </c>
      <c r="H24" s="68">
        <v>614.0</v>
      </c>
      <c r="I24" s="67">
        <v>24430.0</v>
      </c>
      <c r="J24" s="18"/>
      <c r="L24" s="29"/>
    </row>
    <row r="25" ht="13.5" customHeight="1">
      <c r="A25" s="14" t="s">
        <v>129</v>
      </c>
      <c r="B25" s="68">
        <v>553.0</v>
      </c>
      <c r="C25" s="68">
        <v>411.0</v>
      </c>
      <c r="D25" s="68">
        <v>6691.0</v>
      </c>
      <c r="E25" s="68">
        <v>5160.0</v>
      </c>
      <c r="F25" s="68">
        <v>1013.0</v>
      </c>
      <c r="G25" s="68">
        <v>135.0</v>
      </c>
      <c r="H25" s="68">
        <v>427.0</v>
      </c>
      <c r="I25" s="68">
        <v>14360.0</v>
      </c>
      <c r="J25" s="72"/>
      <c r="L25" s="29"/>
    </row>
    <row r="26" ht="13.5" customHeight="1">
      <c r="A26" s="14" t="s">
        <v>130</v>
      </c>
      <c r="B26" s="68">
        <v>96.0</v>
      </c>
      <c r="C26" s="68">
        <v>46.0</v>
      </c>
      <c r="D26" s="68">
        <v>383.0</v>
      </c>
      <c r="E26" s="68">
        <v>627.0</v>
      </c>
      <c r="F26" s="68">
        <v>18.0</v>
      </c>
      <c r="G26" s="68">
        <v>14.0</v>
      </c>
      <c r="H26" s="68">
        <v>89.0</v>
      </c>
      <c r="I26" s="68">
        <v>1273.0</v>
      </c>
      <c r="J26" s="72"/>
      <c r="L26" s="29"/>
    </row>
    <row r="27" ht="13.5" customHeight="1">
      <c r="A27" s="14" t="s">
        <v>131</v>
      </c>
      <c r="B27" s="68">
        <v>1923.0</v>
      </c>
      <c r="C27" s="68">
        <v>261.0</v>
      </c>
      <c r="D27" s="68">
        <v>2653.0</v>
      </c>
      <c r="E27" s="68">
        <v>1837.0</v>
      </c>
      <c r="F27" s="68">
        <v>379.0</v>
      </c>
      <c r="G27" s="68">
        <v>267.0</v>
      </c>
      <c r="H27" s="68">
        <v>17.0</v>
      </c>
      <c r="I27" s="68">
        <v>7337.0</v>
      </c>
      <c r="J27" s="72"/>
      <c r="L27" s="29"/>
    </row>
    <row r="28" ht="13.5" customHeight="1">
      <c r="A28" s="14" t="s">
        <v>132</v>
      </c>
      <c r="B28" s="68">
        <v>175.0</v>
      </c>
      <c r="C28" s="68">
        <v>52.0</v>
      </c>
      <c r="D28" s="68">
        <v>344.0</v>
      </c>
      <c r="E28" s="68">
        <v>747.0</v>
      </c>
      <c r="F28" s="68">
        <v>13.0</v>
      </c>
      <c r="G28" s="68">
        <v>48.0</v>
      </c>
      <c r="H28" s="68">
        <v>81.0</v>
      </c>
      <c r="I28" s="68">
        <v>1460.0</v>
      </c>
      <c r="J28" s="72"/>
      <c r="L28" s="29"/>
    </row>
    <row r="29" ht="13.5" customHeight="1">
      <c r="A29" s="14"/>
      <c r="B29" s="68"/>
      <c r="C29" s="68"/>
      <c r="D29" s="68"/>
      <c r="E29" s="68"/>
      <c r="F29" s="68"/>
      <c r="G29" s="68"/>
      <c r="H29" s="68"/>
      <c r="I29" s="68"/>
      <c r="J29" s="18"/>
      <c r="L29" s="29"/>
    </row>
    <row r="30" ht="13.5" customHeight="1">
      <c r="A30" s="14" t="s">
        <v>136</v>
      </c>
      <c r="B30" s="67">
        <f t="shared" ref="B30:E30" si="5">SUM(B31:B34)</f>
        <v>4841</v>
      </c>
      <c r="C30" s="67">
        <f t="shared" si="5"/>
        <v>308</v>
      </c>
      <c r="D30" s="67">
        <f t="shared" si="5"/>
        <v>11428</v>
      </c>
      <c r="E30" s="67">
        <f t="shared" si="5"/>
        <v>7507</v>
      </c>
      <c r="F30" s="68">
        <v>1560.0</v>
      </c>
      <c r="G30" s="68">
        <f t="shared" ref="G30:H30" si="6">SUM(G31:G34)</f>
        <v>321</v>
      </c>
      <c r="H30" s="68">
        <f t="shared" si="6"/>
        <v>388</v>
      </c>
      <c r="I30" s="67">
        <v>25003.0</v>
      </c>
      <c r="J30" s="18"/>
      <c r="L30" s="29"/>
    </row>
    <row r="31" ht="13.5" customHeight="1">
      <c r="A31" s="14" t="s">
        <v>137</v>
      </c>
      <c r="B31" s="67">
        <v>2654.0</v>
      </c>
      <c r="C31" s="68" t="s">
        <v>138</v>
      </c>
      <c r="D31" s="67">
        <v>7586.0</v>
      </c>
      <c r="E31" s="67">
        <v>4540.0</v>
      </c>
      <c r="F31" s="68">
        <v>1079.0</v>
      </c>
      <c r="G31" s="68" t="s">
        <v>138</v>
      </c>
      <c r="H31" s="68">
        <v>134.0</v>
      </c>
      <c r="I31" s="67">
        <v>14643.0</v>
      </c>
      <c r="J31" s="18"/>
      <c r="L31" s="29"/>
    </row>
    <row r="32" ht="13.5" customHeight="1">
      <c r="A32" s="14" t="s">
        <v>130</v>
      </c>
      <c r="B32" s="67">
        <v>85.0</v>
      </c>
      <c r="C32" s="67">
        <v>49.0</v>
      </c>
      <c r="D32" s="67">
        <v>332.0</v>
      </c>
      <c r="E32" s="67">
        <v>628.0</v>
      </c>
      <c r="F32" s="68">
        <v>441.0</v>
      </c>
      <c r="G32" s="68">
        <v>10.0</v>
      </c>
      <c r="H32" s="68">
        <v>138.0</v>
      </c>
      <c r="I32" s="67">
        <v>1263.0</v>
      </c>
      <c r="J32" s="18"/>
      <c r="L32" s="29"/>
    </row>
    <row r="33" ht="13.5" customHeight="1">
      <c r="A33" s="14" t="s">
        <v>131</v>
      </c>
      <c r="B33" s="67">
        <v>1915.0</v>
      </c>
      <c r="C33" s="67">
        <v>230.0</v>
      </c>
      <c r="D33" s="67">
        <v>3144.0</v>
      </c>
      <c r="E33" s="67">
        <v>1608.0</v>
      </c>
      <c r="F33" s="68">
        <v>21.0</v>
      </c>
      <c r="G33" s="68">
        <v>272.0</v>
      </c>
      <c r="H33" s="68">
        <v>17.0</v>
      </c>
      <c r="I33" s="67">
        <v>7627.0</v>
      </c>
      <c r="J33" s="18"/>
      <c r="L33" s="29"/>
    </row>
    <row r="34" ht="13.5" customHeight="1">
      <c r="A34" s="73" t="s">
        <v>132</v>
      </c>
      <c r="B34" s="74">
        <v>187.0</v>
      </c>
      <c r="C34" s="74">
        <v>29.0</v>
      </c>
      <c r="D34" s="74">
        <v>366.0</v>
      </c>
      <c r="E34" s="74">
        <v>731.0</v>
      </c>
      <c r="F34" s="75">
        <v>39.0</v>
      </c>
      <c r="G34" s="75">
        <v>39.0</v>
      </c>
      <c r="H34" s="75">
        <v>99.0</v>
      </c>
      <c r="I34" s="74">
        <v>1470.0</v>
      </c>
      <c r="J34" s="18"/>
      <c r="L34" s="29"/>
    </row>
    <row r="35" ht="11.25" customHeight="1">
      <c r="A35" s="76" t="s">
        <v>139</v>
      </c>
      <c r="B35" s="77"/>
      <c r="C35" s="77"/>
      <c r="D35" s="77"/>
      <c r="E35" s="77"/>
      <c r="F35" s="78"/>
      <c r="G35" s="77"/>
      <c r="H35" s="78"/>
      <c r="I35" s="77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ht="11.25" customHeight="1">
      <c r="A36" s="19" t="s">
        <v>140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1.25" customHeight="1">
      <c r="A37" s="19" t="s">
        <v>141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1.25" customHeight="1">
      <c r="A38" s="19" t="s">
        <v>142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1.25" customHeight="1">
      <c r="A39" s="19" t="s">
        <v>143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1.2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1.25" customHeight="1">
      <c r="A41" s="79" t="s">
        <v>144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ht="13.5" customHeight="1">
      <c r="A42" s="14"/>
      <c r="B42" s="14"/>
      <c r="C42" s="14"/>
      <c r="D42" s="14"/>
      <c r="E42" s="14"/>
      <c r="F42" s="14"/>
      <c r="G42" s="14"/>
      <c r="H42" s="14"/>
      <c r="I42" s="14"/>
      <c r="J42" s="31"/>
      <c r="L42" s="31"/>
    </row>
    <row r="43" ht="13.5" customHeight="1">
      <c r="A43" s="14"/>
      <c r="B43" s="14"/>
      <c r="C43" s="14"/>
      <c r="D43" s="14"/>
      <c r="E43" s="14"/>
      <c r="F43" s="14"/>
      <c r="G43" s="14"/>
      <c r="H43" s="14"/>
      <c r="I43" s="14"/>
      <c r="J43" s="29"/>
      <c r="L43" s="31"/>
    </row>
    <row r="44" ht="13.5" customHeight="1">
      <c r="A44" s="14"/>
      <c r="B44" s="14"/>
      <c r="C44" s="14"/>
      <c r="D44" s="14"/>
      <c r="E44" s="14"/>
      <c r="F44" s="14"/>
      <c r="G44" s="14"/>
      <c r="H44" s="14"/>
      <c r="I44" s="14"/>
      <c r="J44" s="29"/>
      <c r="L44" s="31"/>
    </row>
    <row r="45" ht="13.5" customHeight="1">
      <c r="A45" s="14"/>
      <c r="B45" s="14"/>
      <c r="C45" s="14"/>
      <c r="D45" s="14"/>
      <c r="E45" s="14"/>
      <c r="F45" s="14"/>
      <c r="G45" s="14"/>
      <c r="H45" s="14"/>
      <c r="I45" s="14"/>
      <c r="J45" s="29"/>
      <c r="K45" s="31"/>
      <c r="L45" s="31"/>
    </row>
    <row r="46" ht="13.5" customHeight="1">
      <c r="A46" s="14"/>
      <c r="B46" s="14"/>
      <c r="C46" s="14"/>
      <c r="D46" s="14"/>
      <c r="E46" s="14"/>
      <c r="F46" s="14"/>
      <c r="G46" s="14"/>
      <c r="H46" s="14"/>
      <c r="I46" s="14"/>
      <c r="J46" s="29"/>
      <c r="K46" s="31"/>
      <c r="L46" s="31"/>
    </row>
    <row r="47" ht="13.5" customHeight="1">
      <c r="A47" s="14"/>
      <c r="B47" s="14"/>
      <c r="C47" s="14"/>
      <c r="D47" s="14"/>
      <c r="E47" s="14"/>
      <c r="F47" s="14"/>
      <c r="G47" s="14"/>
      <c r="H47" s="14"/>
      <c r="I47" s="14"/>
      <c r="J47" s="31"/>
      <c r="K47" s="31"/>
      <c r="L47" s="31"/>
    </row>
    <row r="48" ht="13.5" customHeight="1">
      <c r="A48" s="14"/>
      <c r="B48" s="14"/>
      <c r="C48" s="14"/>
      <c r="D48" s="14"/>
      <c r="E48" s="14"/>
      <c r="F48" s="14"/>
      <c r="G48" s="14"/>
      <c r="H48" s="14"/>
      <c r="I48" s="14"/>
      <c r="K48" s="31"/>
      <c r="L48" s="31"/>
    </row>
    <row r="49" ht="13.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ht="13.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ht="13.5" customHeight="1">
      <c r="A51" s="14"/>
      <c r="B51" s="14"/>
      <c r="C51" s="14"/>
      <c r="D51" s="14"/>
      <c r="E51" s="14"/>
      <c r="F51" s="14"/>
      <c r="G51" s="14"/>
      <c r="H51" s="14"/>
      <c r="I51" s="14"/>
      <c r="J51" s="29"/>
    </row>
    <row r="52" ht="13.5" customHeight="1">
      <c r="A52" s="14"/>
      <c r="B52" s="14"/>
      <c r="C52" s="14"/>
      <c r="D52" s="14"/>
      <c r="E52" s="14"/>
      <c r="F52" s="14"/>
      <c r="G52" s="14"/>
      <c r="H52" s="14"/>
      <c r="I52" s="14"/>
      <c r="J52" s="31"/>
    </row>
    <row r="53" ht="13.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ht="13.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ht="13.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ht="13.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ht="13.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ht="13.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ht="13.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ht="13.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ht="13.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ht="13.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ht="13.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ht="13.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ht="13.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ht="13.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ht="13.5" customHeight="1">
      <c r="A67" s="14"/>
      <c r="B67" s="14"/>
      <c r="C67" s="14"/>
      <c r="D67" s="14"/>
      <c r="E67" s="14"/>
      <c r="F67" s="14"/>
      <c r="G67" s="14"/>
      <c r="H67" s="14"/>
      <c r="I67" s="14"/>
    </row>
    <row r="68" ht="13.5" customHeight="1">
      <c r="A68" s="14"/>
      <c r="B68" s="14"/>
      <c r="C68" s="14"/>
      <c r="D68" s="14"/>
      <c r="E68" s="14"/>
      <c r="F68" s="14"/>
      <c r="G68" s="14"/>
      <c r="H68" s="14"/>
      <c r="I68" s="14"/>
    </row>
    <row r="69" ht="13.5" customHeight="1">
      <c r="A69" s="14"/>
      <c r="B69" s="14"/>
      <c r="C69" s="14"/>
      <c r="D69" s="14"/>
      <c r="E69" s="14"/>
      <c r="F69" s="14"/>
      <c r="G69" s="14"/>
      <c r="H69" s="14"/>
      <c r="I69" s="14"/>
    </row>
    <row r="70" ht="13.5" customHeight="1">
      <c r="A70" s="14"/>
      <c r="B70" s="14"/>
      <c r="C70" s="14"/>
      <c r="D70" s="14"/>
      <c r="E70" s="14"/>
      <c r="F70" s="14"/>
      <c r="G70" s="14"/>
      <c r="H70" s="14"/>
      <c r="I70" s="14"/>
    </row>
    <row r="71" ht="13.5" customHeight="1">
      <c r="A71" s="14"/>
      <c r="B71" s="14"/>
      <c r="C71" s="14"/>
      <c r="D71" s="14"/>
      <c r="E71" s="14"/>
      <c r="F71" s="14"/>
      <c r="G71" s="14"/>
      <c r="H71" s="14"/>
      <c r="I71" s="14"/>
    </row>
    <row r="72" ht="13.5" customHeight="1">
      <c r="A72" s="14"/>
      <c r="B72" s="14"/>
      <c r="C72" s="14"/>
      <c r="D72" s="14"/>
      <c r="E72" s="14"/>
      <c r="F72" s="14"/>
      <c r="G72" s="14"/>
      <c r="H72" s="14"/>
      <c r="I72" s="14"/>
    </row>
    <row r="73" ht="13.5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ht="13.5" customHeight="1">
      <c r="A74" s="14"/>
      <c r="B74" s="14"/>
      <c r="C74" s="14"/>
      <c r="D74" s="14"/>
      <c r="E74" s="14"/>
      <c r="F74" s="14"/>
      <c r="G74" s="14"/>
      <c r="H74" s="14"/>
      <c r="I74" s="14"/>
    </row>
    <row r="75" ht="13.5" customHeight="1">
      <c r="A75" s="14"/>
      <c r="B75" s="14"/>
      <c r="C75" s="14"/>
      <c r="D75" s="14"/>
      <c r="E75" s="14"/>
      <c r="F75" s="14"/>
      <c r="G75" s="14"/>
      <c r="H75" s="14"/>
      <c r="I75" s="14"/>
    </row>
    <row r="76" ht="13.5" customHeight="1">
      <c r="A76" s="14"/>
      <c r="B76" s="14"/>
      <c r="C76" s="14"/>
      <c r="D76" s="14"/>
      <c r="E76" s="14"/>
      <c r="F76" s="14"/>
      <c r="G76" s="14"/>
      <c r="H76" s="14"/>
      <c r="I76" s="14"/>
    </row>
    <row r="77" ht="13.5" customHeight="1">
      <c r="A77" s="14"/>
      <c r="B77" s="14"/>
      <c r="C77" s="14"/>
      <c r="D77" s="14"/>
      <c r="E77" s="14"/>
      <c r="F77" s="14"/>
      <c r="G77" s="14"/>
      <c r="H77" s="14"/>
      <c r="I77" s="14"/>
    </row>
    <row r="78" ht="13.5" customHeight="1">
      <c r="A78" s="14"/>
      <c r="B78" s="14"/>
      <c r="C78" s="14"/>
      <c r="D78" s="14"/>
      <c r="E78" s="14"/>
      <c r="F78" s="14"/>
      <c r="G78" s="14"/>
      <c r="H78" s="14"/>
      <c r="I78" s="14"/>
    </row>
    <row r="79" ht="13.5" customHeight="1">
      <c r="A79" s="14"/>
      <c r="B79" s="14"/>
      <c r="C79" s="14"/>
      <c r="D79" s="14"/>
      <c r="E79" s="14"/>
      <c r="F79" s="14"/>
      <c r="G79" s="14"/>
      <c r="H79" s="14"/>
      <c r="I79" s="14"/>
    </row>
    <row r="80" ht="13.5" customHeight="1">
      <c r="A80" s="14"/>
      <c r="B80" s="14"/>
      <c r="C80" s="14"/>
      <c r="D80" s="14"/>
      <c r="E80" s="14"/>
      <c r="F80" s="14"/>
      <c r="G80" s="14"/>
      <c r="H80" s="14"/>
      <c r="I80" s="14"/>
    </row>
    <row r="81" ht="13.5" customHeight="1">
      <c r="A81" s="14"/>
      <c r="B81" s="14"/>
      <c r="C81" s="14"/>
      <c r="D81" s="14"/>
      <c r="E81" s="14"/>
      <c r="F81" s="14"/>
      <c r="G81" s="14"/>
      <c r="H81" s="14"/>
      <c r="I81" s="14"/>
    </row>
    <row r="82" ht="13.5" customHeight="1">
      <c r="A82" s="14"/>
      <c r="B82" s="14"/>
      <c r="C82" s="14"/>
      <c r="D82" s="14"/>
      <c r="E82" s="14"/>
      <c r="F82" s="14"/>
      <c r="G82" s="14"/>
      <c r="H82" s="14"/>
      <c r="I82" s="14"/>
    </row>
    <row r="83" ht="13.5" customHeight="1">
      <c r="A83" s="14"/>
      <c r="B83" s="14"/>
      <c r="C83" s="14"/>
      <c r="D83" s="14"/>
      <c r="E83" s="14"/>
      <c r="F83" s="14"/>
      <c r="G83" s="14"/>
      <c r="H83" s="14"/>
      <c r="I83" s="14"/>
    </row>
    <row r="84" ht="13.5" customHeight="1">
      <c r="A84" s="14"/>
      <c r="B84" s="14"/>
      <c r="C84" s="14"/>
      <c r="D84" s="14"/>
      <c r="E84" s="14"/>
      <c r="F84" s="14"/>
      <c r="G84" s="14"/>
      <c r="H84" s="14"/>
      <c r="I84" s="14"/>
    </row>
    <row r="85" ht="13.5" customHeight="1">
      <c r="A85" s="14"/>
      <c r="B85" s="14"/>
      <c r="C85" s="14"/>
      <c r="D85" s="14"/>
      <c r="E85" s="14"/>
      <c r="F85" s="14"/>
      <c r="G85" s="14"/>
      <c r="H85" s="14"/>
      <c r="I85" s="14"/>
    </row>
    <row r="86" ht="13.5" customHeight="1">
      <c r="A86" s="14"/>
      <c r="B86" s="14"/>
      <c r="C86" s="14"/>
      <c r="D86" s="14"/>
      <c r="E86" s="14"/>
      <c r="F86" s="14"/>
      <c r="G86" s="14"/>
      <c r="H86" s="14"/>
      <c r="I86" s="14"/>
    </row>
    <row r="87" ht="13.5" customHeight="1">
      <c r="A87" s="14"/>
      <c r="B87" s="14"/>
      <c r="C87" s="14"/>
      <c r="D87" s="14"/>
      <c r="E87" s="14"/>
      <c r="F87" s="14"/>
      <c r="G87" s="14"/>
      <c r="H87" s="14"/>
      <c r="I87" s="14"/>
    </row>
    <row r="88" ht="13.5" customHeight="1">
      <c r="A88" s="14"/>
      <c r="B88" s="14"/>
      <c r="C88" s="14"/>
      <c r="D88" s="14"/>
      <c r="E88" s="14"/>
      <c r="F88" s="14"/>
      <c r="G88" s="14"/>
      <c r="H88" s="14"/>
      <c r="I88" s="14"/>
    </row>
    <row r="89" ht="13.5" customHeight="1">
      <c r="A89" s="14"/>
      <c r="B89" s="14"/>
      <c r="C89" s="14"/>
      <c r="D89" s="14"/>
      <c r="E89" s="14"/>
      <c r="F89" s="14"/>
      <c r="G89" s="14"/>
      <c r="H89" s="14"/>
      <c r="I89" s="14"/>
    </row>
    <row r="90" ht="13.5" customHeight="1">
      <c r="A90" s="14"/>
      <c r="B90" s="14"/>
      <c r="C90" s="14"/>
      <c r="D90" s="14"/>
      <c r="E90" s="14"/>
      <c r="F90" s="14"/>
      <c r="G90" s="14"/>
      <c r="H90" s="14"/>
      <c r="I90" s="14"/>
    </row>
    <row r="91" ht="13.5" customHeight="1">
      <c r="A91" s="14"/>
      <c r="B91" s="14"/>
      <c r="C91" s="14"/>
      <c r="D91" s="14"/>
      <c r="E91" s="14"/>
      <c r="F91" s="14"/>
      <c r="G91" s="14"/>
      <c r="H91" s="14"/>
      <c r="I91" s="14"/>
    </row>
    <row r="92" ht="13.5" customHeight="1">
      <c r="A92" s="14"/>
      <c r="B92" s="14"/>
      <c r="C92" s="14"/>
      <c r="D92" s="14"/>
      <c r="E92" s="14"/>
      <c r="F92" s="14"/>
      <c r="G92" s="14"/>
      <c r="H92" s="14"/>
      <c r="I92" s="14"/>
    </row>
    <row r="93" ht="13.5" customHeight="1">
      <c r="A93" s="14"/>
      <c r="B93" s="14"/>
      <c r="C93" s="14"/>
      <c r="D93" s="14"/>
      <c r="E93" s="14"/>
      <c r="F93" s="14"/>
      <c r="G93" s="14"/>
      <c r="H93" s="14"/>
      <c r="I93" s="14"/>
    </row>
    <row r="94" ht="13.5" customHeight="1">
      <c r="A94" s="14"/>
      <c r="B94" s="14"/>
      <c r="C94" s="14"/>
      <c r="D94" s="14"/>
      <c r="E94" s="14"/>
      <c r="F94" s="14"/>
      <c r="G94" s="14"/>
      <c r="H94" s="14"/>
      <c r="I94" s="14"/>
    </row>
    <row r="95" ht="13.5" customHeight="1">
      <c r="A95" s="14"/>
      <c r="B95" s="14"/>
      <c r="C95" s="14"/>
      <c r="D95" s="14"/>
      <c r="E95" s="14"/>
      <c r="F95" s="14"/>
      <c r="G95" s="14"/>
      <c r="H95" s="14"/>
      <c r="I95" s="14"/>
    </row>
    <row r="96" ht="13.5" customHeight="1">
      <c r="A96" s="14"/>
      <c r="B96" s="14"/>
      <c r="C96" s="14"/>
      <c r="D96" s="14"/>
      <c r="E96" s="14"/>
      <c r="F96" s="14"/>
      <c r="G96" s="14"/>
      <c r="H96" s="14"/>
      <c r="I96" s="14"/>
    </row>
    <row r="97" ht="13.5" customHeight="1">
      <c r="A97" s="14"/>
      <c r="B97" s="14"/>
      <c r="C97" s="14"/>
      <c r="D97" s="14"/>
      <c r="E97" s="14"/>
      <c r="F97" s="14"/>
      <c r="G97" s="14"/>
      <c r="H97" s="14"/>
      <c r="I97" s="14"/>
    </row>
    <row r="98" ht="13.5" customHeight="1">
      <c r="A98" s="14"/>
      <c r="B98" s="14"/>
      <c r="C98" s="14"/>
      <c r="D98" s="14"/>
      <c r="E98" s="14"/>
      <c r="F98" s="14"/>
      <c r="G98" s="14"/>
      <c r="H98" s="14"/>
      <c r="I98" s="14"/>
    </row>
    <row r="99" ht="13.5" customHeight="1">
      <c r="A99" s="14"/>
      <c r="B99" s="14"/>
      <c r="C99" s="14"/>
      <c r="D99" s="14"/>
      <c r="E99" s="14"/>
      <c r="F99" s="14"/>
      <c r="G99" s="14"/>
      <c r="H99" s="14"/>
      <c r="I99" s="14"/>
    </row>
    <row r="100" ht="13.5" customHeight="1">
      <c r="A100" s="14"/>
      <c r="B100" s="14"/>
      <c r="C100" s="14"/>
      <c r="D100" s="14"/>
      <c r="E100" s="14"/>
      <c r="F100" s="14"/>
      <c r="G100" s="14"/>
      <c r="H100" s="14"/>
      <c r="I100" s="14"/>
    </row>
    <row r="101" ht="13.5" customHeight="1">
      <c r="A101" s="14"/>
      <c r="B101" s="14"/>
      <c r="C101" s="14"/>
      <c r="D101" s="14"/>
      <c r="E101" s="14"/>
      <c r="F101" s="14"/>
      <c r="G101" s="14"/>
      <c r="H101" s="14"/>
      <c r="I101" s="14"/>
    </row>
    <row r="102" ht="13.5" customHeight="1">
      <c r="A102" s="14"/>
      <c r="B102" s="14"/>
      <c r="C102" s="14"/>
      <c r="D102" s="14"/>
      <c r="E102" s="14"/>
      <c r="F102" s="14"/>
      <c r="G102" s="14"/>
      <c r="H102" s="14"/>
      <c r="I102" s="14"/>
    </row>
    <row r="103" ht="13.5" customHeight="1">
      <c r="A103" s="14"/>
      <c r="B103" s="14"/>
      <c r="C103" s="14"/>
      <c r="D103" s="14"/>
      <c r="E103" s="14"/>
      <c r="F103" s="14"/>
      <c r="G103" s="14"/>
      <c r="H103" s="14"/>
      <c r="I103" s="14"/>
    </row>
    <row r="104" ht="13.5" customHeight="1">
      <c r="A104" s="14"/>
      <c r="B104" s="14"/>
      <c r="C104" s="14"/>
      <c r="D104" s="14"/>
      <c r="E104" s="14"/>
      <c r="F104" s="14"/>
      <c r="G104" s="14"/>
      <c r="H104" s="14"/>
      <c r="I104" s="14"/>
    </row>
    <row r="105" ht="13.5" customHeight="1">
      <c r="A105" s="14"/>
      <c r="B105" s="14"/>
      <c r="C105" s="14"/>
      <c r="D105" s="14"/>
      <c r="E105" s="14"/>
      <c r="F105" s="14"/>
      <c r="G105" s="14"/>
      <c r="H105" s="14"/>
      <c r="I105" s="14"/>
    </row>
    <row r="106" ht="13.5" customHeight="1">
      <c r="A106" s="14"/>
      <c r="B106" s="14"/>
      <c r="C106" s="14"/>
      <c r="D106" s="14"/>
      <c r="E106" s="14"/>
      <c r="F106" s="14"/>
      <c r="G106" s="14"/>
      <c r="H106" s="14"/>
      <c r="I106" s="14"/>
    </row>
    <row r="107" ht="13.5" customHeight="1">
      <c r="A107" s="14"/>
      <c r="B107" s="14"/>
      <c r="C107" s="14"/>
      <c r="D107" s="14"/>
      <c r="E107" s="14"/>
      <c r="F107" s="14"/>
      <c r="G107" s="14"/>
      <c r="H107" s="14"/>
      <c r="I107" s="14"/>
    </row>
    <row r="108" ht="13.5" customHeight="1">
      <c r="A108" s="14"/>
      <c r="B108" s="14"/>
      <c r="C108" s="14"/>
      <c r="D108" s="14"/>
      <c r="E108" s="14"/>
      <c r="F108" s="14"/>
      <c r="G108" s="14"/>
      <c r="H108" s="14"/>
      <c r="I108" s="14"/>
    </row>
    <row r="109" ht="13.5" customHeight="1">
      <c r="A109" s="14"/>
      <c r="B109" s="14"/>
      <c r="C109" s="14"/>
      <c r="D109" s="14"/>
      <c r="E109" s="14"/>
      <c r="F109" s="14"/>
      <c r="G109" s="14"/>
      <c r="H109" s="14"/>
      <c r="I109" s="14"/>
    </row>
    <row r="110" ht="13.5" customHeight="1">
      <c r="A110" s="14"/>
      <c r="B110" s="14"/>
      <c r="C110" s="14"/>
      <c r="D110" s="14"/>
      <c r="E110" s="14"/>
      <c r="F110" s="14"/>
      <c r="G110" s="14"/>
      <c r="H110" s="14"/>
      <c r="I110" s="14"/>
    </row>
    <row r="111" ht="13.5" customHeight="1">
      <c r="A111" s="14"/>
      <c r="B111" s="14"/>
      <c r="C111" s="14"/>
      <c r="D111" s="14"/>
      <c r="E111" s="14"/>
      <c r="F111" s="14"/>
      <c r="G111" s="14"/>
      <c r="H111" s="14"/>
      <c r="I111" s="14"/>
    </row>
    <row r="112" ht="13.5" customHeight="1">
      <c r="A112" s="14"/>
      <c r="B112" s="14"/>
      <c r="C112" s="14"/>
      <c r="D112" s="14"/>
      <c r="E112" s="14"/>
      <c r="F112" s="14"/>
      <c r="G112" s="14"/>
      <c r="H112" s="14"/>
      <c r="I112" s="14"/>
    </row>
    <row r="113" ht="13.5" customHeight="1">
      <c r="A113" s="14"/>
      <c r="B113" s="14"/>
      <c r="C113" s="14"/>
      <c r="D113" s="14"/>
      <c r="E113" s="14"/>
      <c r="F113" s="14"/>
      <c r="G113" s="14"/>
      <c r="H113" s="14"/>
      <c r="I113" s="14"/>
    </row>
    <row r="114" ht="13.5" customHeight="1">
      <c r="A114" s="14"/>
      <c r="B114" s="14"/>
      <c r="C114" s="14"/>
      <c r="D114" s="14"/>
      <c r="E114" s="14"/>
      <c r="F114" s="14"/>
      <c r="G114" s="14"/>
      <c r="H114" s="14"/>
      <c r="I114" s="14"/>
    </row>
    <row r="115" ht="13.5" customHeight="1">
      <c r="A115" s="14"/>
      <c r="B115" s="14"/>
      <c r="C115" s="14"/>
      <c r="D115" s="14"/>
      <c r="E115" s="14"/>
      <c r="F115" s="14"/>
      <c r="G115" s="14"/>
      <c r="H115" s="14"/>
      <c r="I115" s="14"/>
    </row>
    <row r="116" ht="13.5" customHeight="1">
      <c r="A116" s="14"/>
      <c r="B116" s="14"/>
      <c r="C116" s="14"/>
      <c r="D116" s="14"/>
      <c r="E116" s="14"/>
      <c r="F116" s="14"/>
      <c r="G116" s="14"/>
      <c r="H116" s="14"/>
      <c r="I116" s="14"/>
    </row>
    <row r="117" ht="13.5" customHeight="1">
      <c r="A117" s="14"/>
      <c r="B117" s="14"/>
      <c r="C117" s="14"/>
      <c r="D117" s="14"/>
      <c r="E117" s="14"/>
      <c r="F117" s="14"/>
      <c r="G117" s="14"/>
      <c r="H117" s="14"/>
      <c r="I117" s="14"/>
    </row>
    <row r="118" ht="13.5" customHeight="1">
      <c r="A118" s="14"/>
      <c r="B118" s="14"/>
      <c r="C118" s="14"/>
      <c r="D118" s="14"/>
      <c r="E118" s="14"/>
      <c r="F118" s="14"/>
      <c r="G118" s="14"/>
      <c r="H118" s="14"/>
      <c r="I118" s="14"/>
    </row>
    <row r="119" ht="13.5" customHeight="1">
      <c r="A119" s="14"/>
      <c r="B119" s="14"/>
      <c r="C119" s="14"/>
      <c r="D119" s="14"/>
      <c r="E119" s="14"/>
      <c r="F119" s="14"/>
      <c r="G119" s="14"/>
      <c r="H119" s="14"/>
      <c r="I119" s="14"/>
    </row>
    <row r="120" ht="13.5" customHeight="1">
      <c r="A120" s="14"/>
      <c r="B120" s="14"/>
      <c r="C120" s="14"/>
      <c r="D120" s="14"/>
      <c r="E120" s="14"/>
      <c r="F120" s="14"/>
      <c r="G120" s="14"/>
      <c r="H120" s="14"/>
      <c r="I120" s="14"/>
    </row>
    <row r="121" ht="13.5" customHeight="1">
      <c r="A121" s="14"/>
      <c r="B121" s="14"/>
      <c r="C121" s="14"/>
      <c r="D121" s="14"/>
      <c r="E121" s="14"/>
      <c r="F121" s="14"/>
      <c r="G121" s="14"/>
      <c r="H121" s="14"/>
      <c r="I121" s="14"/>
    </row>
    <row r="122" ht="13.5" customHeight="1">
      <c r="A122" s="14"/>
      <c r="B122" s="14"/>
      <c r="C122" s="14"/>
      <c r="D122" s="14"/>
      <c r="E122" s="14"/>
      <c r="F122" s="14"/>
      <c r="G122" s="14"/>
      <c r="H122" s="14"/>
      <c r="I122" s="14"/>
    </row>
    <row r="123" ht="13.5" customHeight="1">
      <c r="A123" s="14"/>
      <c r="B123" s="14"/>
      <c r="C123" s="14"/>
      <c r="D123" s="14"/>
      <c r="E123" s="14"/>
      <c r="F123" s="14"/>
      <c r="G123" s="14"/>
      <c r="H123" s="14"/>
      <c r="I123" s="14"/>
    </row>
    <row r="124" ht="13.5" customHeight="1">
      <c r="A124" s="14"/>
      <c r="B124" s="14"/>
      <c r="C124" s="14"/>
      <c r="D124" s="14"/>
      <c r="E124" s="14"/>
      <c r="F124" s="14"/>
      <c r="G124" s="14"/>
      <c r="H124" s="14"/>
      <c r="I124" s="14"/>
    </row>
    <row r="125" ht="13.5" customHeight="1">
      <c r="A125" s="14"/>
      <c r="B125" s="14"/>
      <c r="C125" s="14"/>
      <c r="D125" s="14"/>
      <c r="E125" s="14"/>
      <c r="F125" s="14"/>
      <c r="G125" s="14"/>
      <c r="H125" s="14"/>
      <c r="I125" s="14"/>
    </row>
    <row r="126" ht="13.5" customHeight="1">
      <c r="A126" s="14"/>
      <c r="B126" s="14"/>
      <c r="C126" s="14"/>
      <c r="D126" s="14"/>
      <c r="E126" s="14"/>
      <c r="F126" s="14"/>
      <c r="G126" s="14"/>
      <c r="H126" s="14"/>
      <c r="I126" s="14"/>
    </row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&amp;C109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0"/>
    <col customWidth="1" min="2" max="6" width="6.71"/>
    <col customWidth="1" min="7" max="26" width="8.0"/>
  </cols>
  <sheetData>
    <row r="1" ht="15.0" customHeight="1">
      <c r="A1" s="1" t="s">
        <v>145</v>
      </c>
    </row>
    <row r="2" ht="12.75" customHeight="1">
      <c r="A2" s="80" t="s">
        <v>146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80" t="s">
        <v>147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80"/>
      <c r="B4" s="3"/>
      <c r="C4" s="3"/>
      <c r="D4" s="3" t="s">
        <v>148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0" customHeight="1">
      <c r="A5" s="81" t="s">
        <v>149</v>
      </c>
      <c r="B5" s="82" t="s">
        <v>150</v>
      </c>
      <c r="C5" s="82" t="s">
        <v>151</v>
      </c>
      <c r="D5" s="82" t="s">
        <v>152</v>
      </c>
      <c r="E5" s="82" t="s">
        <v>153</v>
      </c>
      <c r="F5" s="82" t="s">
        <v>154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3" t="s">
        <v>155</v>
      </c>
      <c r="B6" s="84">
        <v>371.0</v>
      </c>
      <c r="C6" s="84">
        <v>225.0</v>
      </c>
      <c r="D6" s="84">
        <f>337+51+88+62</f>
        <v>538</v>
      </c>
      <c r="E6" s="84">
        <v>788.0</v>
      </c>
      <c r="F6" s="84">
        <v>561.0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83" t="s">
        <v>156</v>
      </c>
      <c r="B7" s="84">
        <v>461.0</v>
      </c>
      <c r="C7" s="84">
        <v>281.0</v>
      </c>
      <c r="D7" s="84">
        <f>575+122+80+63</f>
        <v>840</v>
      </c>
      <c r="E7" s="84">
        <v>1090.0</v>
      </c>
      <c r="F7" s="84">
        <v>596.0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83" t="s">
        <v>117</v>
      </c>
      <c r="B8" s="84">
        <v>48.0</v>
      </c>
      <c r="C8" s="84">
        <v>67.0</v>
      </c>
      <c r="D8" s="84">
        <f>56+3+8+1</f>
        <v>68</v>
      </c>
      <c r="E8" s="84">
        <v>101.0</v>
      </c>
      <c r="F8" s="84">
        <v>36.0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83" t="s">
        <v>116</v>
      </c>
      <c r="B9" s="84">
        <v>45.0</v>
      </c>
      <c r="C9" s="84">
        <v>19.0</v>
      </c>
      <c r="D9" s="84">
        <f>39+5+14+5</f>
        <v>63</v>
      </c>
      <c r="E9" s="84">
        <v>77.0</v>
      </c>
      <c r="F9" s="84">
        <v>18.0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83" t="s">
        <v>157</v>
      </c>
      <c r="B10" s="84">
        <v>66.0</v>
      </c>
      <c r="C10" s="84">
        <v>27.0</v>
      </c>
      <c r="D10" s="84">
        <f>73+8+6+4</f>
        <v>91</v>
      </c>
      <c r="E10" s="84">
        <v>73.0</v>
      </c>
      <c r="F10" s="84">
        <v>170.0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14"/>
      <c r="B11" s="15"/>
      <c r="C11" s="15"/>
      <c r="D11" s="15"/>
      <c r="E11" s="15"/>
      <c r="F11" s="15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85" t="s">
        <v>158</v>
      </c>
      <c r="B12" s="86">
        <f t="shared" ref="B12:E12" si="1">SUM(B6:B10)</f>
        <v>991</v>
      </c>
      <c r="C12" s="86">
        <f t="shared" si="1"/>
        <v>619</v>
      </c>
      <c r="D12" s="86">
        <f t="shared" si="1"/>
        <v>1600</v>
      </c>
      <c r="E12" s="86">
        <f t="shared" si="1"/>
        <v>2129</v>
      </c>
      <c r="F12" s="86">
        <v>1381.0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87" t="s">
        <v>159</v>
      </c>
      <c r="B13" s="88"/>
      <c r="C13" s="88"/>
      <c r="D13" s="88"/>
      <c r="E13" s="88"/>
      <c r="F13" s="88"/>
      <c r="G13" s="88"/>
      <c r="H13" s="29"/>
      <c r="I13" s="29"/>
      <c r="J13" s="29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ht="11.25" customHeight="1">
      <c r="A14" s="89" t="s">
        <v>160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1.25" customHeight="1">
      <c r="A15" s="89" t="s">
        <v>161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1.25" customHeight="1">
      <c r="A16" s="89" t="s">
        <v>162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1.25" customHeight="1">
      <c r="A17" s="89" t="s">
        <v>163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3.5" customHeight="1">
      <c r="A18" s="90"/>
      <c r="B18" s="18"/>
      <c r="C18" s="18"/>
      <c r="D18" s="18"/>
      <c r="E18" s="18"/>
      <c r="F18" s="18"/>
      <c r="G18" s="18"/>
      <c r="H18" s="18"/>
      <c r="I18" s="29"/>
      <c r="J18" s="29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</row>
    <row r="19" ht="11.25" customHeight="1">
      <c r="A19" s="79" t="s">
        <v>164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ht="11.25" customHeight="1">
      <c r="A20" s="79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ht="11.25" customHeight="1">
      <c r="A21" s="79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ht="11.25" customHeight="1">
      <c r="A22" s="79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ht="15.0" customHeight="1">
      <c r="A23" s="1" t="s">
        <v>165</v>
      </c>
    </row>
    <row r="24" ht="12.75" customHeight="1">
      <c r="A24" s="80" t="s">
        <v>166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8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81" t="s">
        <v>167</v>
      </c>
      <c r="B26" s="82" t="s">
        <v>150</v>
      </c>
      <c r="C26" s="82" t="s">
        <v>151</v>
      </c>
      <c r="D26" s="82" t="s">
        <v>152</v>
      </c>
      <c r="E26" s="82" t="s">
        <v>153</v>
      </c>
      <c r="F26" s="82" t="s">
        <v>154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83" t="s">
        <v>168</v>
      </c>
      <c r="B27" s="84">
        <v>14.0</v>
      </c>
      <c r="C27" s="84">
        <v>15.0</v>
      </c>
      <c r="D27" s="84">
        <v>18.0</v>
      </c>
      <c r="E27" s="84">
        <v>19.0</v>
      </c>
      <c r="F27" s="84">
        <v>21.0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3.5" customHeight="1">
      <c r="A28" s="83" t="s">
        <v>169</v>
      </c>
      <c r="B28" s="84">
        <v>65.0</v>
      </c>
      <c r="C28" s="84">
        <f>8+3+3+5+7+3+3+1+5+8+3+2+2+8+6</f>
        <v>67</v>
      </c>
      <c r="D28" s="84">
        <v>65.0</v>
      </c>
      <c r="E28" s="84">
        <v>56.0</v>
      </c>
      <c r="F28" s="84">
        <v>59.0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3.5" customHeight="1">
      <c r="A29" s="83" t="s">
        <v>170</v>
      </c>
      <c r="B29" s="84">
        <v>4180.177</v>
      </c>
      <c r="C29" s="92" t="s">
        <v>171</v>
      </c>
      <c r="D29" s="84">
        <v>4350.0</v>
      </c>
      <c r="E29" s="93">
        <v>3359.0</v>
      </c>
      <c r="F29" s="84">
        <v>3527.0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3.5" customHeight="1">
      <c r="A30" s="14"/>
      <c r="B30" s="15"/>
      <c r="C30" s="15"/>
      <c r="D30" s="15"/>
      <c r="E30" s="15"/>
      <c r="F30" s="1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3.5" customHeight="1">
      <c r="A31" s="83" t="s">
        <v>172</v>
      </c>
      <c r="B31" s="84">
        <v>994.0</v>
      </c>
      <c r="C31" s="93">
        <f>786+235</f>
        <v>1021</v>
      </c>
      <c r="D31" s="84">
        <f t="shared" ref="D31:E31" si="2">D32+D33</f>
        <v>1812</v>
      </c>
      <c r="E31" s="84">
        <f t="shared" si="2"/>
        <v>863</v>
      </c>
      <c r="F31" s="84">
        <f>SUM(F32:F33)</f>
        <v>950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3.5" customHeight="1">
      <c r="A32" s="83" t="s">
        <v>173</v>
      </c>
      <c r="B32" s="84">
        <v>729.233</v>
      </c>
      <c r="C32" s="93" t="s">
        <v>174</v>
      </c>
      <c r="D32" s="84">
        <v>1077.0</v>
      </c>
      <c r="E32" s="84">
        <v>806.0</v>
      </c>
      <c r="F32" s="84">
        <v>886.0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3.5" customHeight="1">
      <c r="A33" s="83" t="s">
        <v>175</v>
      </c>
      <c r="B33" s="84">
        <v>265.393</v>
      </c>
      <c r="C33" s="93" t="s">
        <v>176</v>
      </c>
      <c r="D33" s="84">
        <v>735.0</v>
      </c>
      <c r="E33" s="84">
        <v>57.0</v>
      </c>
      <c r="F33" s="84">
        <v>64.0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3.5" customHeight="1">
      <c r="A34" s="14"/>
      <c r="B34" s="84"/>
      <c r="C34" s="15"/>
      <c r="D34" s="15"/>
      <c r="E34" s="15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3.5" customHeight="1">
      <c r="A35" s="83" t="s">
        <v>177</v>
      </c>
      <c r="B35" s="84">
        <v>4313.84</v>
      </c>
      <c r="C35" s="84">
        <f>(13073+2089+3812+13716+11410+2127+6132+820+5680+10962+4906+2516+2408+31195+8017)/1000</f>
        <v>118.863</v>
      </c>
      <c r="D35" s="84">
        <v>4626.0</v>
      </c>
      <c r="E35" s="94" t="s">
        <v>178</v>
      </c>
      <c r="F35" s="95" t="s">
        <v>179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3.5" customHeight="1">
      <c r="A36" s="85" t="s">
        <v>180</v>
      </c>
      <c r="B36" s="86">
        <v>1427.0</v>
      </c>
      <c r="C36" s="86">
        <f>19+182+21+21+30+7+8+4+264+14+12+60+184+20+192</f>
        <v>1038</v>
      </c>
      <c r="D36" s="86">
        <v>1230.0</v>
      </c>
      <c r="E36" s="86">
        <v>168.0</v>
      </c>
      <c r="F36" s="96" t="s">
        <v>179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ht="13.5" customHeight="1">
      <c r="A37" s="87" t="s">
        <v>16</v>
      </c>
      <c r="B37" s="97"/>
      <c r="C37" s="97"/>
      <c r="D37" s="97"/>
      <c r="E37" s="97"/>
      <c r="F37" s="98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ht="11.25" customHeight="1">
      <c r="A38" s="89" t="s">
        <v>181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1.25" customHeight="1">
      <c r="A39" s="89" t="s">
        <v>182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3.5" customHeight="1">
      <c r="A40" s="18"/>
      <c r="B40" s="18"/>
      <c r="C40" s="18"/>
      <c r="D40" s="18"/>
      <c r="E40" s="18"/>
      <c r="F40" s="18"/>
      <c r="G40" s="18"/>
      <c r="H40" s="29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</row>
    <row r="41" ht="11.25" customHeight="1">
      <c r="A41" s="79" t="s">
        <v>164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ht="13.5" customHeight="1">
      <c r="A42" s="27"/>
      <c r="B42" s="27"/>
      <c r="C42" s="27"/>
      <c r="D42" s="27"/>
      <c r="E42" s="27"/>
      <c r="F42" s="27"/>
      <c r="G42" s="18"/>
      <c r="H42" s="29"/>
    </row>
    <row r="43" ht="13.5" customHeight="1">
      <c r="A43" s="18"/>
      <c r="B43" s="18"/>
      <c r="C43" s="18"/>
      <c r="D43" s="18"/>
      <c r="E43" s="18"/>
      <c r="F43" s="18"/>
      <c r="G43" s="18"/>
      <c r="H43" s="29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&amp;C110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26" width="8.0"/>
  </cols>
  <sheetData>
    <row r="1" ht="15.0" customHeight="1">
      <c r="A1" s="1" t="s">
        <v>183</v>
      </c>
    </row>
    <row r="2" ht="12.75" customHeight="1">
      <c r="A2" s="80" t="s">
        <v>184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80" t="s">
        <v>185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80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81" t="s">
        <v>186</v>
      </c>
      <c r="B5" s="82" t="s">
        <v>153</v>
      </c>
      <c r="C5" s="82" t="s">
        <v>154</v>
      </c>
      <c r="D5" s="82" t="s">
        <v>187</v>
      </c>
      <c r="E5" s="82" t="s">
        <v>188</v>
      </c>
      <c r="F5" s="82" t="s">
        <v>10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3" t="s">
        <v>189</v>
      </c>
      <c r="B6" s="67">
        <v>2486.0</v>
      </c>
      <c r="C6" s="68">
        <v>3261.0</v>
      </c>
      <c r="D6" s="67">
        <v>3102.0</v>
      </c>
      <c r="E6" s="67">
        <v>2600.0</v>
      </c>
      <c r="F6" s="67">
        <v>2400.0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83" t="s">
        <v>190</v>
      </c>
      <c r="B7" s="67">
        <v>2179.0</v>
      </c>
      <c r="C7" s="67">
        <v>2805.0</v>
      </c>
      <c r="D7" s="67">
        <v>2628.0</v>
      </c>
      <c r="E7" s="67">
        <v>2470.0</v>
      </c>
      <c r="F7" s="67">
        <v>2394.0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14"/>
      <c r="B8" s="67"/>
      <c r="C8" s="67"/>
      <c r="D8" s="67"/>
      <c r="E8" s="67"/>
      <c r="F8" s="67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83" t="s">
        <v>191</v>
      </c>
      <c r="B9" s="67">
        <v>5012.0</v>
      </c>
      <c r="C9" s="67">
        <v>5877.0</v>
      </c>
      <c r="D9" s="67">
        <v>6450.0</v>
      </c>
      <c r="E9" s="67">
        <v>6556.0</v>
      </c>
      <c r="F9" s="67">
        <v>7578.0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83" t="s">
        <v>192</v>
      </c>
      <c r="B10" s="67">
        <v>5201.0</v>
      </c>
      <c r="C10" s="67">
        <v>5911.0</v>
      </c>
      <c r="D10" s="67">
        <v>6485.0</v>
      </c>
      <c r="E10" s="67">
        <v>6623.0</v>
      </c>
      <c r="F10" s="67">
        <v>8292.0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14"/>
      <c r="B11" s="67"/>
      <c r="C11" s="67"/>
      <c r="D11" s="67"/>
      <c r="E11" s="67"/>
      <c r="F11" s="67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83" t="s">
        <v>193</v>
      </c>
      <c r="B12" s="67">
        <v>1086.0</v>
      </c>
      <c r="C12" s="67">
        <v>204.0</v>
      </c>
      <c r="D12" s="67">
        <v>550.0</v>
      </c>
      <c r="E12" s="67">
        <v>363.0</v>
      </c>
      <c r="F12" s="67">
        <v>233.0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83" t="s">
        <v>194</v>
      </c>
      <c r="B13" s="67">
        <v>1022.0</v>
      </c>
      <c r="C13" s="67">
        <v>307.0</v>
      </c>
      <c r="D13" s="67">
        <v>489.0</v>
      </c>
      <c r="E13" s="67">
        <v>332.0</v>
      </c>
      <c r="F13" s="67">
        <v>200.0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3.5" customHeight="1">
      <c r="A14" s="14"/>
      <c r="B14" s="67"/>
      <c r="C14" s="67"/>
      <c r="D14" s="67"/>
      <c r="E14" s="67"/>
      <c r="F14" s="67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3.5" customHeight="1">
      <c r="A15" s="83" t="s">
        <v>195</v>
      </c>
      <c r="B15" s="67">
        <v>3884.0</v>
      </c>
      <c r="C15" s="67">
        <v>3889.0</v>
      </c>
      <c r="D15" s="67">
        <v>4102.0</v>
      </c>
      <c r="E15" s="67">
        <v>3713.0</v>
      </c>
      <c r="F15" s="67">
        <v>3417.0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3.5" customHeight="1">
      <c r="A16" s="83" t="s">
        <v>196</v>
      </c>
      <c r="B16" s="67">
        <v>3745.0</v>
      </c>
      <c r="C16" s="67">
        <v>3827.0</v>
      </c>
      <c r="D16" s="67">
        <v>4085.0</v>
      </c>
      <c r="E16" s="67">
        <v>3728.0</v>
      </c>
      <c r="F16" s="67">
        <v>3604.0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3.5" customHeight="1">
      <c r="A17" s="14"/>
      <c r="B17" s="67"/>
      <c r="C17" s="67"/>
      <c r="D17" s="67"/>
      <c r="E17" s="67"/>
      <c r="F17" s="67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3.5" customHeight="1">
      <c r="A18" s="83" t="s">
        <v>197</v>
      </c>
      <c r="B18" s="67">
        <v>2718.0</v>
      </c>
      <c r="C18" s="67">
        <v>2989.0</v>
      </c>
      <c r="D18" s="67">
        <v>3891.0</v>
      </c>
      <c r="E18" s="67">
        <v>3793.0</v>
      </c>
      <c r="F18" s="67">
        <v>3753.0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3.5" customHeight="1">
      <c r="A19" s="83" t="s">
        <v>198</v>
      </c>
      <c r="B19" s="67">
        <v>2652.0</v>
      </c>
      <c r="C19" s="67">
        <v>2633.0</v>
      </c>
      <c r="D19" s="67">
        <v>3718.0</v>
      </c>
      <c r="E19" s="67">
        <v>3722.0</v>
      </c>
      <c r="F19" s="67">
        <v>3677.0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3.5" customHeight="1">
      <c r="A20" s="14"/>
      <c r="B20" s="67"/>
      <c r="C20" s="67"/>
      <c r="D20" s="67"/>
      <c r="E20" s="67"/>
      <c r="F20" s="67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3.5" customHeight="1">
      <c r="A21" s="83" t="s">
        <v>199</v>
      </c>
      <c r="B21" s="67">
        <v>1067.0</v>
      </c>
      <c r="C21" s="67">
        <v>749.0</v>
      </c>
      <c r="D21" s="68">
        <v>335.0</v>
      </c>
      <c r="E21" s="67">
        <v>563.0</v>
      </c>
      <c r="F21" s="67">
        <v>217.0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3.5" customHeight="1">
      <c r="A22" s="83" t="s">
        <v>200</v>
      </c>
      <c r="B22" s="67">
        <v>624.0</v>
      </c>
      <c r="C22" s="67">
        <v>290.0</v>
      </c>
      <c r="D22" s="68">
        <v>190.0</v>
      </c>
      <c r="E22" s="67">
        <v>221.0</v>
      </c>
      <c r="F22" s="67">
        <v>62.0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3.5" customHeight="1">
      <c r="A23" s="14"/>
      <c r="B23" s="67"/>
      <c r="C23" s="67"/>
      <c r="D23" s="67"/>
      <c r="E23" s="67"/>
      <c r="F23" s="67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3.5" customHeight="1">
      <c r="A24" s="83" t="s">
        <v>201</v>
      </c>
      <c r="B24" s="67">
        <v>4427.0</v>
      </c>
      <c r="C24" s="67">
        <v>3345.0</v>
      </c>
      <c r="D24" s="67">
        <v>2216.0</v>
      </c>
      <c r="E24" s="67">
        <v>2208.0</v>
      </c>
      <c r="F24" s="67">
        <v>1880.0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3.5" customHeight="1">
      <c r="A25" s="83" t="s">
        <v>202</v>
      </c>
      <c r="B25" s="67">
        <v>3215.0</v>
      </c>
      <c r="C25" s="67">
        <v>2234.0</v>
      </c>
      <c r="D25" s="67">
        <v>1815.0</v>
      </c>
      <c r="E25" s="67">
        <v>1313.0</v>
      </c>
      <c r="F25" s="67">
        <v>1076.0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3.5" customHeight="1">
      <c r="A26" s="14"/>
      <c r="B26" s="67"/>
      <c r="C26" s="67"/>
      <c r="D26" s="67"/>
      <c r="E26" s="67"/>
      <c r="F26" s="67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3.5" customHeight="1">
      <c r="A27" s="83" t="s">
        <v>203</v>
      </c>
      <c r="B27" s="67">
        <v>421.0</v>
      </c>
      <c r="C27" s="67">
        <v>106.0</v>
      </c>
      <c r="D27" s="67">
        <v>175.0</v>
      </c>
      <c r="E27" s="67">
        <v>427.0</v>
      </c>
      <c r="F27" s="67">
        <v>115.0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3.5" customHeight="1">
      <c r="A28" s="83" t="s">
        <v>204</v>
      </c>
      <c r="B28" s="67">
        <v>843.0</v>
      </c>
      <c r="C28" s="67">
        <v>264.0</v>
      </c>
      <c r="D28" s="67">
        <v>177.0</v>
      </c>
      <c r="E28" s="67">
        <v>321.0</v>
      </c>
      <c r="F28" s="67">
        <v>111.0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3.5" customHeight="1">
      <c r="A29" s="14"/>
      <c r="B29" s="67"/>
      <c r="C29" s="67"/>
      <c r="D29" s="67"/>
      <c r="E29" s="67"/>
      <c r="F29" s="67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3.5" customHeight="1">
      <c r="A30" s="83" t="s">
        <v>205</v>
      </c>
      <c r="B30" s="67">
        <v>40582.0</v>
      </c>
      <c r="C30" s="67">
        <v>38691.0</v>
      </c>
      <c r="D30" s="67">
        <v>40408.0</v>
      </c>
      <c r="E30" s="67">
        <v>38953.0</v>
      </c>
      <c r="F30" s="67">
        <v>39009.0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3.5" customHeight="1">
      <c r="A31" s="83"/>
      <c r="B31" s="67"/>
      <c r="C31" s="67"/>
      <c r="D31" s="67"/>
      <c r="E31" s="67"/>
      <c r="F31" s="67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3.5" customHeight="1">
      <c r="A32" s="83" t="s">
        <v>206</v>
      </c>
      <c r="B32" s="67">
        <v>280.627</v>
      </c>
      <c r="C32" s="67">
        <v>326.697</v>
      </c>
      <c r="D32" s="68">
        <v>323.402</v>
      </c>
      <c r="E32" s="67">
        <v>207.647</v>
      </c>
      <c r="F32" s="67">
        <v>351.049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3.5" customHeight="1">
      <c r="A33" s="99" t="s">
        <v>207</v>
      </c>
      <c r="B33" s="100" t="s">
        <v>208</v>
      </c>
      <c r="C33" s="100" t="s">
        <v>209</v>
      </c>
      <c r="D33" s="101" t="s">
        <v>210</v>
      </c>
      <c r="E33" s="101" t="s">
        <v>211</v>
      </c>
      <c r="F33" s="101" t="s">
        <v>212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1.25" customHeight="1">
      <c r="A34" s="79" t="s">
        <v>213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ht="12.75" customHeight="1">
      <c r="A35" s="102"/>
      <c r="B35" s="103"/>
      <c r="C35" s="103"/>
      <c r="D35" s="103"/>
      <c r="E35" s="103"/>
      <c r="F35" s="103"/>
      <c r="G35" s="103"/>
      <c r="H35" s="103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</row>
    <row r="36" ht="12.75" customHeight="1">
      <c r="A36" s="103"/>
      <c r="B36" s="103"/>
      <c r="C36" s="103"/>
      <c r="D36" s="103"/>
      <c r="E36" s="103"/>
      <c r="F36" s="103"/>
      <c r="G36" s="103"/>
      <c r="H36" s="103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</row>
    <row r="37" ht="12.75" customHeight="1">
      <c r="A37" s="103"/>
      <c r="B37" s="103"/>
      <c r="C37" s="103"/>
      <c r="D37" s="103"/>
      <c r="E37" s="103"/>
      <c r="F37" s="103"/>
      <c r="G37" s="103"/>
      <c r="H37" s="103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</row>
    <row r="38" ht="12.75" customHeight="1">
      <c r="A38" s="103"/>
      <c r="B38" s="103"/>
      <c r="C38" s="103"/>
      <c r="D38" s="103"/>
      <c r="E38" s="103"/>
      <c r="F38" s="103"/>
      <c r="G38" s="103"/>
      <c r="H38" s="103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</row>
    <row r="39" ht="12.75" customHeight="1">
      <c r="A39" s="103"/>
      <c r="B39" s="103"/>
      <c r="C39" s="103"/>
      <c r="D39" s="103"/>
      <c r="E39" s="103"/>
      <c r="F39" s="103"/>
      <c r="G39" s="103"/>
      <c r="H39" s="103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</row>
    <row r="40" ht="12.75" customHeight="1">
      <c r="A40" s="103"/>
      <c r="B40" s="103"/>
      <c r="C40" s="103"/>
      <c r="D40" s="103"/>
      <c r="E40" s="103"/>
      <c r="F40" s="103"/>
      <c r="G40" s="103"/>
      <c r="H40" s="103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</row>
    <row r="41" ht="12.75" customHeight="1">
      <c r="A41" s="103"/>
      <c r="B41" s="103"/>
      <c r="C41" s="103"/>
      <c r="D41" s="103"/>
      <c r="E41" s="103"/>
      <c r="F41" s="103"/>
      <c r="G41" s="103"/>
      <c r="H41" s="103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</row>
    <row r="42" ht="12.75" customHeight="1">
      <c r="A42" s="103"/>
      <c r="B42" s="103"/>
      <c r="C42" s="103"/>
      <c r="D42" s="103"/>
      <c r="E42" s="103"/>
      <c r="F42" s="103"/>
      <c r="G42" s="103"/>
      <c r="H42" s="103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</row>
    <row r="43" ht="12.75" customHeight="1">
      <c r="A43" s="103"/>
      <c r="B43" s="103"/>
      <c r="C43" s="103"/>
      <c r="D43" s="103"/>
      <c r="E43" s="103"/>
      <c r="F43" s="103"/>
      <c r="G43" s="103"/>
      <c r="H43" s="103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ht="12.75" customHeight="1">
      <c r="A44" s="103"/>
      <c r="B44" s="103"/>
      <c r="C44" s="103"/>
      <c r="D44" s="103"/>
      <c r="E44" s="103"/>
      <c r="F44" s="103"/>
      <c r="G44" s="103"/>
      <c r="H44" s="103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  <row r="45" ht="12.75" customHeight="1">
      <c r="A45" s="103"/>
      <c r="B45" s="103"/>
      <c r="C45" s="103"/>
      <c r="D45" s="103"/>
      <c r="E45" s="103"/>
      <c r="F45" s="103"/>
      <c r="G45" s="103"/>
      <c r="H45" s="103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</row>
    <row r="46" ht="12.75" customHeight="1">
      <c r="A46" s="103"/>
      <c r="B46" s="103"/>
      <c r="C46" s="103"/>
      <c r="D46" s="103"/>
      <c r="E46" s="103"/>
      <c r="F46" s="103"/>
      <c r="G46" s="103"/>
      <c r="H46" s="103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</row>
    <row r="47" ht="12.75" customHeight="1">
      <c r="A47" s="103"/>
      <c r="B47" s="103"/>
      <c r="C47" s="103"/>
      <c r="D47" s="103"/>
      <c r="E47" s="103"/>
      <c r="F47" s="103"/>
      <c r="G47" s="103"/>
      <c r="H47" s="103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</row>
    <row r="48" ht="12.75" customHeight="1">
      <c r="A48" s="103"/>
      <c r="B48" s="103"/>
      <c r="C48" s="103"/>
      <c r="D48" s="103"/>
      <c r="E48" s="103"/>
      <c r="F48" s="103"/>
      <c r="G48" s="103"/>
      <c r="H48" s="103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</row>
    <row r="49" ht="12.75" customHeight="1">
      <c r="A49" s="27"/>
      <c r="B49" s="27"/>
      <c r="C49" s="27"/>
      <c r="D49" s="27"/>
      <c r="E49" s="27"/>
      <c r="F49" s="27"/>
      <c r="G49" s="27"/>
      <c r="H49" s="27"/>
    </row>
    <row r="50" ht="12.75" customHeight="1">
      <c r="A50" s="27"/>
      <c r="B50" s="27"/>
      <c r="C50" s="27"/>
      <c r="D50" s="27"/>
      <c r="E50" s="27"/>
      <c r="F50" s="27"/>
      <c r="G50" s="27"/>
      <c r="H50" s="27"/>
    </row>
    <row r="51" ht="12.75" customHeight="1">
      <c r="A51" s="27"/>
      <c r="B51" s="27"/>
      <c r="C51" s="27"/>
      <c r="D51" s="27"/>
      <c r="E51" s="27"/>
      <c r="F51" s="27"/>
      <c r="G51" s="27"/>
      <c r="H51" s="27"/>
    </row>
    <row r="52" ht="12.75" customHeight="1">
      <c r="A52" s="27"/>
      <c r="B52" s="27"/>
      <c r="C52" s="27"/>
      <c r="D52" s="27"/>
      <c r="E52" s="27"/>
      <c r="F52" s="27"/>
      <c r="G52" s="27"/>
      <c r="H52" s="27"/>
    </row>
    <row r="53" ht="12.75" customHeight="1">
      <c r="A53" s="27"/>
      <c r="B53" s="27"/>
      <c r="C53" s="27"/>
      <c r="D53" s="27"/>
      <c r="E53" s="27"/>
      <c r="F53" s="27"/>
      <c r="G53" s="27"/>
      <c r="H53" s="27"/>
    </row>
    <row r="54" ht="12.75" customHeight="1">
      <c r="A54" s="27"/>
      <c r="B54" s="27"/>
      <c r="C54" s="27"/>
      <c r="D54" s="27"/>
      <c r="E54" s="27"/>
      <c r="F54" s="27"/>
      <c r="G54" s="27"/>
      <c r="H54" s="27"/>
    </row>
    <row r="55" ht="12.75" customHeight="1">
      <c r="A55" s="27"/>
      <c r="B55" s="27"/>
      <c r="C55" s="27"/>
      <c r="D55" s="27"/>
      <c r="E55" s="27"/>
      <c r="F55" s="27"/>
      <c r="G55" s="27"/>
      <c r="H55" s="27"/>
    </row>
    <row r="56" ht="12.75" customHeight="1">
      <c r="A56" s="27"/>
      <c r="B56" s="27"/>
      <c r="C56" s="27"/>
      <c r="D56" s="27"/>
      <c r="E56" s="27"/>
      <c r="F56" s="27"/>
      <c r="G56" s="27"/>
      <c r="H56" s="27"/>
    </row>
    <row r="57" ht="12.75" customHeight="1">
      <c r="A57" s="27"/>
      <c r="B57" s="27"/>
      <c r="C57" s="27"/>
      <c r="D57" s="27"/>
      <c r="E57" s="27"/>
      <c r="F57" s="27"/>
      <c r="G57" s="27"/>
      <c r="H57" s="27"/>
    </row>
    <row r="58" ht="12.75" customHeight="1">
      <c r="A58" s="27"/>
      <c r="B58" s="27"/>
      <c r="C58" s="27"/>
      <c r="D58" s="27"/>
      <c r="E58" s="27"/>
      <c r="F58" s="27"/>
      <c r="G58" s="27"/>
      <c r="H58" s="27"/>
    </row>
    <row r="59" ht="12.75" customHeight="1">
      <c r="A59" s="27"/>
      <c r="B59" s="27"/>
      <c r="C59" s="27"/>
      <c r="D59" s="27"/>
      <c r="E59" s="27"/>
      <c r="F59" s="27"/>
      <c r="G59" s="27"/>
      <c r="H59" s="27"/>
    </row>
    <row r="60" ht="12.75" customHeight="1">
      <c r="A60" s="27"/>
      <c r="B60" s="27"/>
      <c r="C60" s="27"/>
      <c r="D60" s="27"/>
      <c r="E60" s="27"/>
      <c r="F60" s="27"/>
      <c r="G60" s="27"/>
      <c r="H60" s="27"/>
    </row>
    <row r="61" ht="12.75" customHeight="1">
      <c r="A61" s="27"/>
      <c r="B61" s="27"/>
      <c r="C61" s="27"/>
      <c r="D61" s="27"/>
      <c r="E61" s="27"/>
      <c r="F61" s="27"/>
      <c r="G61" s="27"/>
      <c r="H61" s="27"/>
    </row>
    <row r="62" ht="12.75" customHeight="1">
      <c r="A62" s="27"/>
      <c r="B62" s="27"/>
      <c r="C62" s="27"/>
      <c r="D62" s="27"/>
      <c r="E62" s="27"/>
      <c r="F62" s="27"/>
      <c r="G62" s="27"/>
      <c r="H62" s="27"/>
    </row>
    <row r="63" ht="12.75" customHeight="1">
      <c r="A63" s="27"/>
      <c r="B63" s="27"/>
      <c r="C63" s="27"/>
      <c r="D63" s="27"/>
      <c r="E63" s="27"/>
      <c r="F63" s="27"/>
      <c r="G63" s="27"/>
      <c r="H63" s="27"/>
    </row>
    <row r="64" ht="12.75" customHeight="1">
      <c r="A64" s="27"/>
      <c r="B64" s="27"/>
      <c r="C64" s="27"/>
      <c r="D64" s="27"/>
      <c r="E64" s="27"/>
      <c r="F64" s="27"/>
      <c r="G64" s="27"/>
      <c r="H64" s="27"/>
    </row>
    <row r="65" ht="12.75" customHeight="1">
      <c r="A65" s="27"/>
      <c r="B65" s="27"/>
      <c r="C65" s="27"/>
      <c r="D65" s="27"/>
      <c r="E65" s="27"/>
      <c r="F65" s="27"/>
      <c r="G65" s="27"/>
      <c r="H65" s="27"/>
    </row>
    <row r="66" ht="12.75" customHeight="1">
      <c r="A66" s="27"/>
      <c r="B66" s="27"/>
      <c r="C66" s="27"/>
      <c r="D66" s="27"/>
      <c r="E66" s="27"/>
      <c r="F66" s="27"/>
      <c r="G66" s="27"/>
      <c r="H66" s="27"/>
    </row>
    <row r="67" ht="12.75" customHeight="1">
      <c r="A67" s="27"/>
      <c r="B67" s="27"/>
      <c r="C67" s="27"/>
      <c r="D67" s="27"/>
      <c r="E67" s="27"/>
      <c r="F67" s="27"/>
      <c r="G67" s="27"/>
      <c r="H67" s="27"/>
    </row>
    <row r="68" ht="12.75" customHeight="1">
      <c r="A68" s="27"/>
      <c r="B68" s="27"/>
      <c r="C68" s="27"/>
      <c r="D68" s="27"/>
      <c r="E68" s="27"/>
      <c r="F68" s="27"/>
      <c r="G68" s="27"/>
      <c r="H68" s="27"/>
    </row>
    <row r="69" ht="12.75" customHeight="1">
      <c r="A69" s="27"/>
      <c r="B69" s="27"/>
      <c r="C69" s="27"/>
      <c r="D69" s="27"/>
      <c r="E69" s="27"/>
      <c r="F69" s="27"/>
      <c r="G69" s="27"/>
      <c r="H69" s="27"/>
    </row>
    <row r="70" ht="12.75" customHeight="1">
      <c r="A70" s="27"/>
      <c r="B70" s="27"/>
      <c r="C70" s="27"/>
      <c r="D70" s="27"/>
      <c r="E70" s="27"/>
      <c r="F70" s="27"/>
      <c r="G70" s="27"/>
      <c r="H70" s="27"/>
    </row>
    <row r="71" ht="12.75" customHeight="1">
      <c r="A71" s="27"/>
      <c r="B71" s="27"/>
      <c r="C71" s="27"/>
      <c r="D71" s="27"/>
      <c r="E71" s="27"/>
      <c r="F71" s="27"/>
      <c r="G71" s="27"/>
      <c r="H71" s="27"/>
    </row>
    <row r="72" ht="12.75" customHeight="1">
      <c r="A72" s="27"/>
      <c r="B72" s="27"/>
      <c r="C72" s="27"/>
      <c r="D72" s="27"/>
      <c r="E72" s="27"/>
      <c r="F72" s="27"/>
      <c r="G72" s="27"/>
      <c r="H72" s="27"/>
    </row>
    <row r="73" ht="12.75" customHeight="1">
      <c r="A73" s="27"/>
      <c r="B73" s="27"/>
      <c r="C73" s="27"/>
      <c r="D73" s="27"/>
      <c r="E73" s="27"/>
      <c r="F73" s="27"/>
      <c r="G73" s="27"/>
      <c r="H73" s="27"/>
    </row>
    <row r="74" ht="12.75" customHeight="1">
      <c r="A74" s="27"/>
      <c r="B74" s="27"/>
      <c r="C74" s="27"/>
      <c r="D74" s="27"/>
      <c r="E74" s="27"/>
      <c r="F74" s="27"/>
      <c r="G74" s="27"/>
      <c r="H74" s="27"/>
    </row>
    <row r="75" ht="12.75" customHeight="1">
      <c r="A75" s="27"/>
      <c r="B75" s="27"/>
      <c r="C75" s="27"/>
      <c r="D75" s="27"/>
      <c r="E75" s="27"/>
      <c r="F75" s="27"/>
      <c r="G75" s="27"/>
      <c r="H75" s="27"/>
    </row>
    <row r="76" ht="12.75" customHeight="1">
      <c r="A76" s="27"/>
      <c r="B76" s="27"/>
      <c r="C76" s="27"/>
      <c r="D76" s="27"/>
      <c r="E76" s="27"/>
      <c r="F76" s="27"/>
      <c r="G76" s="27"/>
      <c r="H76" s="27"/>
    </row>
    <row r="77" ht="12.75" customHeight="1">
      <c r="A77" s="27"/>
      <c r="B77" s="27"/>
      <c r="C77" s="27"/>
      <c r="D77" s="27"/>
      <c r="E77" s="27"/>
      <c r="F77" s="27"/>
      <c r="G77" s="27"/>
      <c r="H77" s="27"/>
    </row>
    <row r="78" ht="12.75" customHeight="1">
      <c r="A78" s="27"/>
      <c r="B78" s="27"/>
      <c r="C78" s="27"/>
      <c r="D78" s="27"/>
      <c r="E78" s="27"/>
      <c r="F78" s="27"/>
      <c r="G78" s="27"/>
      <c r="H78" s="27"/>
    </row>
    <row r="79" ht="12.75" customHeight="1">
      <c r="A79" s="27"/>
      <c r="B79" s="27"/>
      <c r="C79" s="27"/>
      <c r="D79" s="27"/>
      <c r="E79" s="27"/>
      <c r="F79" s="27"/>
      <c r="G79" s="27"/>
      <c r="H79" s="27"/>
    </row>
    <row r="80" ht="12.75" customHeight="1">
      <c r="A80" s="27"/>
      <c r="B80" s="27"/>
      <c r="C80" s="27"/>
      <c r="D80" s="27"/>
      <c r="E80" s="27"/>
      <c r="F80" s="27"/>
      <c r="G80" s="27"/>
      <c r="H80" s="27"/>
    </row>
    <row r="81" ht="12.75" customHeight="1">
      <c r="A81" s="27"/>
      <c r="B81" s="27"/>
      <c r="C81" s="27"/>
      <c r="D81" s="27"/>
      <c r="E81" s="27"/>
      <c r="F81" s="27"/>
      <c r="G81" s="27"/>
      <c r="H81" s="27"/>
    </row>
    <row r="82" ht="12.75" customHeight="1">
      <c r="A82" s="27"/>
      <c r="B82" s="27"/>
      <c r="C82" s="27"/>
      <c r="D82" s="27"/>
      <c r="E82" s="27"/>
      <c r="F82" s="27"/>
      <c r="G82" s="27"/>
      <c r="H82" s="27"/>
    </row>
    <row r="83" ht="12.75" customHeight="1">
      <c r="A83" s="27"/>
      <c r="B83" s="27"/>
      <c r="C83" s="27"/>
      <c r="D83" s="27"/>
      <c r="E83" s="27"/>
      <c r="F83" s="27"/>
      <c r="G83" s="27"/>
      <c r="H83" s="27"/>
    </row>
    <row r="84" ht="12.75" customHeight="1">
      <c r="A84" s="27"/>
      <c r="B84" s="27"/>
      <c r="C84" s="27"/>
      <c r="D84" s="27"/>
      <c r="E84" s="27"/>
      <c r="F84" s="27"/>
      <c r="G84" s="27"/>
      <c r="H84" s="27"/>
    </row>
    <row r="85" ht="12.75" customHeight="1">
      <c r="A85" s="27"/>
      <c r="B85" s="27"/>
      <c r="C85" s="27"/>
      <c r="D85" s="27"/>
      <c r="E85" s="27"/>
      <c r="F85" s="27"/>
      <c r="G85" s="27"/>
      <c r="H85" s="27"/>
    </row>
    <row r="86" ht="12.75" customHeight="1">
      <c r="A86" s="27"/>
      <c r="B86" s="27"/>
      <c r="C86" s="27"/>
      <c r="D86" s="27"/>
      <c r="E86" s="27"/>
      <c r="F86" s="27"/>
      <c r="G86" s="27"/>
      <c r="H86" s="27"/>
    </row>
    <row r="87" ht="12.75" customHeight="1">
      <c r="A87" s="27"/>
      <c r="B87" s="27"/>
      <c r="C87" s="27"/>
      <c r="D87" s="27"/>
      <c r="E87" s="27"/>
      <c r="F87" s="27"/>
      <c r="G87" s="27"/>
      <c r="H87" s="27"/>
    </row>
    <row r="88" ht="12.75" customHeight="1">
      <c r="A88" s="27"/>
      <c r="B88" s="27"/>
      <c r="C88" s="27"/>
      <c r="D88" s="27"/>
      <c r="E88" s="27"/>
      <c r="F88" s="27"/>
      <c r="G88" s="27"/>
      <c r="H88" s="27"/>
    </row>
    <row r="89" ht="12.75" customHeight="1">
      <c r="A89" s="27"/>
      <c r="B89" s="27"/>
      <c r="C89" s="27"/>
      <c r="D89" s="27"/>
      <c r="E89" s="27"/>
      <c r="F89" s="27"/>
      <c r="G89" s="27"/>
      <c r="H89" s="27"/>
    </row>
    <row r="90" ht="12.75" customHeight="1">
      <c r="A90" s="27"/>
      <c r="B90" s="27"/>
      <c r="C90" s="27"/>
      <c r="D90" s="27"/>
      <c r="E90" s="27"/>
      <c r="F90" s="27"/>
      <c r="G90" s="27"/>
      <c r="H90" s="27"/>
    </row>
    <row r="91" ht="12.75" customHeight="1">
      <c r="A91" s="27"/>
      <c r="B91" s="27"/>
      <c r="C91" s="27"/>
      <c r="D91" s="27"/>
      <c r="E91" s="27"/>
      <c r="F91" s="27"/>
      <c r="G91" s="27"/>
      <c r="H91" s="27"/>
    </row>
    <row r="92" ht="12.75" customHeight="1">
      <c r="A92" s="27"/>
      <c r="B92" s="27"/>
      <c r="C92" s="27"/>
      <c r="D92" s="27"/>
      <c r="E92" s="27"/>
      <c r="F92" s="27"/>
      <c r="G92" s="27"/>
      <c r="H92" s="27"/>
    </row>
    <row r="93" ht="12.75" customHeight="1">
      <c r="A93" s="27"/>
      <c r="B93" s="27"/>
      <c r="C93" s="27"/>
      <c r="D93" s="27"/>
      <c r="E93" s="27"/>
      <c r="F93" s="27"/>
      <c r="G93" s="27"/>
      <c r="H93" s="27"/>
    </row>
    <row r="94" ht="12.75" customHeight="1">
      <c r="A94" s="27"/>
      <c r="B94" s="27"/>
      <c r="C94" s="27"/>
      <c r="D94" s="27"/>
      <c r="E94" s="27"/>
      <c r="F94" s="27"/>
      <c r="G94" s="27"/>
      <c r="H94" s="27"/>
    </row>
    <row r="95" ht="12.75" customHeight="1">
      <c r="A95" s="27"/>
      <c r="B95" s="27"/>
      <c r="C95" s="27"/>
      <c r="D95" s="27"/>
      <c r="E95" s="27"/>
      <c r="F95" s="27"/>
      <c r="G95" s="27"/>
      <c r="H95" s="27"/>
    </row>
    <row r="96" ht="12.75" customHeight="1">
      <c r="A96" s="27"/>
      <c r="B96" s="27"/>
      <c r="C96" s="27"/>
      <c r="D96" s="27"/>
      <c r="E96" s="27"/>
      <c r="F96" s="27"/>
      <c r="G96" s="27"/>
      <c r="H96" s="27"/>
    </row>
    <row r="97" ht="12.75" customHeight="1">
      <c r="A97" s="27"/>
      <c r="B97" s="27"/>
      <c r="C97" s="27"/>
      <c r="D97" s="27"/>
      <c r="E97" s="27"/>
      <c r="F97" s="27"/>
      <c r="G97" s="27"/>
      <c r="H97" s="27"/>
    </row>
    <row r="98" ht="12.75" customHeight="1">
      <c r="A98" s="27"/>
      <c r="B98" s="27"/>
      <c r="C98" s="27"/>
      <c r="D98" s="27"/>
      <c r="E98" s="27"/>
      <c r="F98" s="27"/>
      <c r="G98" s="27"/>
      <c r="H98" s="27"/>
    </row>
    <row r="99" ht="12.75" customHeight="1">
      <c r="A99" s="27"/>
      <c r="B99" s="27"/>
      <c r="C99" s="27"/>
      <c r="D99" s="27"/>
      <c r="E99" s="27"/>
      <c r="F99" s="27"/>
      <c r="G99" s="27"/>
      <c r="H99" s="27"/>
    </row>
    <row r="100" ht="12.75" customHeight="1">
      <c r="A100" s="27"/>
      <c r="B100" s="27"/>
      <c r="C100" s="27"/>
      <c r="D100" s="27"/>
      <c r="E100" s="27"/>
      <c r="F100" s="27"/>
      <c r="G100" s="27"/>
      <c r="H100" s="27"/>
    </row>
    <row r="101" ht="12.75" customHeight="1">
      <c r="A101" s="27"/>
      <c r="B101" s="27"/>
      <c r="C101" s="27"/>
      <c r="D101" s="27"/>
      <c r="E101" s="27"/>
      <c r="F101" s="27"/>
      <c r="G101" s="27"/>
      <c r="H101" s="27"/>
    </row>
    <row r="102" ht="12.75" customHeight="1">
      <c r="A102" s="27"/>
      <c r="B102" s="27"/>
      <c r="C102" s="27"/>
      <c r="D102" s="27"/>
      <c r="E102" s="27"/>
      <c r="F102" s="27"/>
      <c r="G102" s="27"/>
      <c r="H102" s="27"/>
    </row>
    <row r="103" ht="12.75" customHeight="1">
      <c r="A103" s="27"/>
      <c r="B103" s="27"/>
      <c r="C103" s="27"/>
      <c r="D103" s="27"/>
      <c r="E103" s="27"/>
      <c r="F103" s="27"/>
      <c r="G103" s="27"/>
      <c r="H103" s="27"/>
    </row>
    <row r="104" ht="12.75" customHeight="1">
      <c r="A104" s="27"/>
      <c r="B104" s="27"/>
      <c r="C104" s="27"/>
      <c r="D104" s="27"/>
      <c r="E104" s="27"/>
      <c r="F104" s="27"/>
      <c r="G104" s="27"/>
      <c r="H104" s="27"/>
    </row>
    <row r="105" ht="12.75" customHeight="1">
      <c r="A105" s="27"/>
      <c r="B105" s="27"/>
      <c r="C105" s="27"/>
      <c r="D105" s="27"/>
      <c r="E105" s="27"/>
      <c r="F105" s="27"/>
      <c r="G105" s="27"/>
      <c r="H105" s="27"/>
    </row>
    <row r="106" ht="12.75" customHeight="1">
      <c r="A106" s="27"/>
      <c r="B106" s="27"/>
      <c r="C106" s="27"/>
      <c r="D106" s="27"/>
      <c r="E106" s="27"/>
      <c r="F106" s="27"/>
      <c r="G106" s="27"/>
      <c r="H106" s="27"/>
    </row>
    <row r="107" ht="12.75" customHeight="1">
      <c r="A107" s="27"/>
      <c r="B107" s="27"/>
      <c r="C107" s="27"/>
      <c r="D107" s="27"/>
      <c r="E107" s="27"/>
      <c r="F107" s="27"/>
      <c r="G107" s="27"/>
      <c r="H107" s="27"/>
    </row>
    <row r="108" ht="12.75" customHeight="1">
      <c r="A108" s="27"/>
      <c r="B108" s="27"/>
      <c r="C108" s="27"/>
      <c r="D108" s="27"/>
      <c r="E108" s="27"/>
      <c r="F108" s="27"/>
      <c r="G108" s="27"/>
      <c r="H108" s="27"/>
    </row>
    <row r="109" ht="12.75" customHeight="1">
      <c r="A109" s="27"/>
      <c r="B109" s="27"/>
      <c r="C109" s="27"/>
      <c r="D109" s="27"/>
      <c r="E109" s="27"/>
      <c r="F109" s="27"/>
      <c r="G109" s="27"/>
      <c r="H109" s="27"/>
    </row>
    <row r="110" ht="12.75" customHeight="1">
      <c r="A110" s="27"/>
      <c r="B110" s="27"/>
      <c r="C110" s="27"/>
      <c r="D110" s="27"/>
      <c r="E110" s="27"/>
      <c r="F110" s="27"/>
      <c r="G110" s="27"/>
      <c r="H110" s="27"/>
    </row>
    <row r="111" ht="12.75" customHeight="1">
      <c r="A111" s="27"/>
      <c r="B111" s="27"/>
      <c r="C111" s="27"/>
      <c r="D111" s="27"/>
      <c r="E111" s="27"/>
      <c r="F111" s="27"/>
      <c r="G111" s="27"/>
      <c r="H111" s="27"/>
    </row>
    <row r="112" ht="12.75" customHeight="1">
      <c r="A112" s="27"/>
      <c r="B112" s="27"/>
      <c r="C112" s="27"/>
      <c r="D112" s="27"/>
      <c r="E112" s="27"/>
      <c r="F112" s="27"/>
      <c r="G112" s="27"/>
      <c r="H112" s="27"/>
    </row>
    <row r="113" ht="12.75" customHeight="1">
      <c r="A113" s="27"/>
      <c r="B113" s="27"/>
      <c r="C113" s="27"/>
      <c r="D113" s="27"/>
      <c r="E113" s="27"/>
      <c r="F113" s="27"/>
      <c r="G113" s="27"/>
      <c r="H113" s="27"/>
    </row>
    <row r="114" ht="12.75" customHeight="1">
      <c r="A114" s="27"/>
      <c r="B114" s="27"/>
      <c r="C114" s="27"/>
      <c r="D114" s="27"/>
      <c r="E114" s="27"/>
      <c r="F114" s="27"/>
      <c r="G114" s="27"/>
      <c r="H114" s="27"/>
    </row>
    <row r="115" ht="12.75" customHeight="1">
      <c r="A115" s="27"/>
      <c r="B115" s="27"/>
      <c r="C115" s="27"/>
      <c r="D115" s="27"/>
      <c r="E115" s="27"/>
      <c r="F115" s="27"/>
      <c r="G115" s="27"/>
      <c r="H115" s="27"/>
    </row>
    <row r="116" ht="12.75" customHeight="1">
      <c r="A116" s="27"/>
      <c r="B116" s="27"/>
      <c r="C116" s="27"/>
      <c r="D116" s="27"/>
      <c r="E116" s="27"/>
      <c r="F116" s="27"/>
      <c r="G116" s="27"/>
      <c r="H116" s="27"/>
    </row>
    <row r="117" ht="12.75" customHeight="1">
      <c r="A117" s="27"/>
      <c r="B117" s="27"/>
      <c r="C117" s="27"/>
      <c r="D117" s="27"/>
      <c r="E117" s="27"/>
      <c r="F117" s="27"/>
      <c r="G117" s="27"/>
      <c r="H117" s="27"/>
    </row>
    <row r="118" ht="12.75" customHeight="1">
      <c r="A118" s="27"/>
      <c r="B118" s="27"/>
      <c r="C118" s="27"/>
      <c r="D118" s="27"/>
      <c r="E118" s="27"/>
      <c r="F118" s="27"/>
      <c r="G118" s="27"/>
      <c r="H118" s="27"/>
    </row>
    <row r="119" ht="12.75" customHeight="1">
      <c r="A119" s="27"/>
      <c r="B119" s="27"/>
      <c r="C119" s="27"/>
      <c r="D119" s="27"/>
      <c r="E119" s="27"/>
      <c r="F119" s="27"/>
      <c r="G119" s="27"/>
      <c r="H119" s="27"/>
    </row>
    <row r="120" ht="12.75" customHeight="1">
      <c r="A120" s="27"/>
      <c r="B120" s="27"/>
      <c r="C120" s="27"/>
      <c r="D120" s="27"/>
      <c r="E120" s="27"/>
      <c r="F120" s="27"/>
      <c r="G120" s="27"/>
      <c r="H120" s="27"/>
    </row>
    <row r="121" ht="12.75" customHeight="1">
      <c r="A121" s="27"/>
      <c r="B121" s="27"/>
      <c r="C121" s="27"/>
      <c r="D121" s="27"/>
      <c r="E121" s="27"/>
      <c r="F121" s="27"/>
      <c r="G121" s="27"/>
      <c r="H121" s="27"/>
    </row>
    <row r="122" ht="12.75" customHeight="1">
      <c r="A122" s="27"/>
      <c r="B122" s="27"/>
      <c r="C122" s="27"/>
      <c r="D122" s="27"/>
      <c r="E122" s="27"/>
      <c r="F122" s="27"/>
      <c r="G122" s="27"/>
      <c r="H122" s="27"/>
    </row>
    <row r="123" ht="12.75" customHeight="1">
      <c r="A123" s="27"/>
      <c r="B123" s="27"/>
      <c r="C123" s="27"/>
      <c r="D123" s="27"/>
      <c r="E123" s="27"/>
      <c r="F123" s="27"/>
      <c r="G123" s="27"/>
      <c r="H123" s="27"/>
    </row>
    <row r="124" ht="12.75" customHeight="1">
      <c r="A124" s="27"/>
      <c r="B124" s="27"/>
      <c r="C124" s="27"/>
      <c r="D124" s="27"/>
      <c r="E124" s="27"/>
      <c r="F124" s="27"/>
      <c r="G124" s="27"/>
      <c r="H124" s="27"/>
    </row>
    <row r="125" ht="12.75" customHeight="1">
      <c r="A125" s="27"/>
      <c r="B125" s="27"/>
      <c r="C125" s="27"/>
      <c r="D125" s="27"/>
      <c r="E125" s="27"/>
      <c r="F125" s="27"/>
      <c r="G125" s="27"/>
      <c r="H125" s="27"/>
    </row>
    <row r="126" ht="12.75" customHeight="1">
      <c r="A126" s="27"/>
      <c r="B126" s="27"/>
      <c r="C126" s="27"/>
      <c r="D126" s="27"/>
      <c r="E126" s="27"/>
      <c r="F126" s="27"/>
      <c r="G126" s="27"/>
      <c r="H126" s="27"/>
    </row>
    <row r="127" ht="12.75" customHeight="1">
      <c r="A127" s="27"/>
      <c r="B127" s="27"/>
      <c r="C127" s="27"/>
      <c r="D127" s="27"/>
      <c r="E127" s="27"/>
      <c r="F127" s="27"/>
      <c r="G127" s="27"/>
      <c r="H127" s="27"/>
    </row>
    <row r="128" ht="12.75" customHeight="1">
      <c r="A128" s="27"/>
      <c r="B128" s="27"/>
      <c r="C128" s="27"/>
      <c r="D128" s="27"/>
      <c r="E128" s="27"/>
      <c r="F128" s="27"/>
      <c r="G128" s="27"/>
      <c r="H128" s="27"/>
    </row>
    <row r="129" ht="12.75" customHeight="1">
      <c r="A129" s="27"/>
      <c r="B129" s="27"/>
      <c r="C129" s="27"/>
      <c r="D129" s="27"/>
      <c r="E129" s="27"/>
      <c r="F129" s="27"/>
      <c r="G129" s="27"/>
      <c r="H129" s="27"/>
    </row>
    <row r="130" ht="12.75" customHeight="1">
      <c r="A130" s="27"/>
      <c r="B130" s="27"/>
      <c r="C130" s="27"/>
      <c r="D130" s="27"/>
      <c r="E130" s="27"/>
      <c r="F130" s="27"/>
      <c r="G130" s="27"/>
      <c r="H130" s="27"/>
    </row>
    <row r="131" ht="12.75" customHeight="1">
      <c r="A131" s="27"/>
      <c r="B131" s="27"/>
      <c r="C131" s="27"/>
      <c r="D131" s="27"/>
      <c r="E131" s="27"/>
      <c r="F131" s="27"/>
      <c r="G131" s="27"/>
      <c r="H131" s="27"/>
    </row>
    <row r="132" ht="12.75" customHeight="1">
      <c r="A132" s="27"/>
      <c r="B132" s="27"/>
      <c r="C132" s="27"/>
      <c r="D132" s="27"/>
      <c r="E132" s="27"/>
      <c r="F132" s="27"/>
      <c r="G132" s="27"/>
      <c r="H132" s="27"/>
    </row>
    <row r="133" ht="12.75" customHeight="1">
      <c r="A133" s="27"/>
      <c r="B133" s="27"/>
      <c r="C133" s="27"/>
      <c r="D133" s="27"/>
      <c r="E133" s="27"/>
      <c r="F133" s="27"/>
      <c r="G133" s="27"/>
      <c r="H133" s="27"/>
    </row>
    <row r="134" ht="12.75" customHeight="1">
      <c r="A134" s="27"/>
      <c r="B134" s="27"/>
      <c r="C134" s="27"/>
      <c r="D134" s="27"/>
      <c r="E134" s="27"/>
      <c r="F134" s="27"/>
      <c r="G134" s="27"/>
      <c r="H134" s="27"/>
    </row>
    <row r="135" ht="12.75" customHeight="1">
      <c r="A135" s="27"/>
      <c r="B135" s="27"/>
      <c r="C135" s="27"/>
      <c r="D135" s="27"/>
      <c r="E135" s="27"/>
      <c r="F135" s="27"/>
      <c r="G135" s="27"/>
      <c r="H135" s="27"/>
    </row>
    <row r="136" ht="12.75" customHeight="1">
      <c r="A136" s="27"/>
      <c r="B136" s="27"/>
      <c r="C136" s="27"/>
      <c r="D136" s="27"/>
      <c r="E136" s="27"/>
      <c r="F136" s="27"/>
      <c r="G136" s="27"/>
      <c r="H136" s="27"/>
    </row>
    <row r="137" ht="12.75" customHeight="1">
      <c r="A137" s="27"/>
      <c r="B137" s="27"/>
      <c r="C137" s="27"/>
      <c r="D137" s="27"/>
      <c r="E137" s="27"/>
      <c r="F137" s="27"/>
      <c r="G137" s="27"/>
      <c r="H137" s="27"/>
    </row>
    <row r="138" ht="12.75" customHeight="1">
      <c r="A138" s="27"/>
      <c r="B138" s="27"/>
      <c r="C138" s="27"/>
      <c r="D138" s="27"/>
      <c r="E138" s="27"/>
      <c r="F138" s="27"/>
      <c r="G138" s="27"/>
      <c r="H138" s="27"/>
    </row>
    <row r="139" ht="12.75" customHeight="1">
      <c r="A139" s="27"/>
      <c r="B139" s="27"/>
      <c r="C139" s="27"/>
      <c r="D139" s="27"/>
      <c r="E139" s="27"/>
      <c r="F139" s="27"/>
      <c r="G139" s="27"/>
      <c r="H139" s="27"/>
    </row>
    <row r="140" ht="12.75" customHeight="1">
      <c r="A140" s="27"/>
      <c r="B140" s="27"/>
      <c r="C140" s="27"/>
      <c r="D140" s="27"/>
      <c r="E140" s="27"/>
      <c r="F140" s="27"/>
      <c r="G140" s="27"/>
      <c r="H140" s="27"/>
    </row>
    <row r="141" ht="12.75" customHeight="1">
      <c r="A141" s="27"/>
      <c r="B141" s="27"/>
      <c r="C141" s="27"/>
      <c r="D141" s="27"/>
      <c r="E141" s="27"/>
      <c r="F141" s="27"/>
      <c r="G141" s="27"/>
      <c r="H141" s="27"/>
    </row>
    <row r="142" ht="12.75" customHeight="1">
      <c r="A142" s="27"/>
      <c r="B142" s="27"/>
      <c r="C142" s="27"/>
      <c r="D142" s="27"/>
      <c r="E142" s="27"/>
      <c r="F142" s="27"/>
      <c r="G142" s="27"/>
      <c r="H142" s="27"/>
    </row>
    <row r="143" ht="12.75" customHeight="1">
      <c r="A143" s="27"/>
      <c r="B143" s="27"/>
      <c r="C143" s="27"/>
      <c r="D143" s="27"/>
      <c r="E143" s="27"/>
      <c r="F143" s="27"/>
      <c r="G143" s="27"/>
      <c r="H143" s="27"/>
    </row>
    <row r="144" ht="12.75" customHeight="1">
      <c r="A144" s="27"/>
      <c r="B144" s="27"/>
      <c r="C144" s="27"/>
      <c r="D144" s="27"/>
      <c r="E144" s="27"/>
      <c r="F144" s="27"/>
      <c r="G144" s="27"/>
      <c r="H144" s="27"/>
    </row>
    <row r="145" ht="12.75" customHeight="1">
      <c r="A145" s="27"/>
      <c r="B145" s="27"/>
      <c r="C145" s="27"/>
      <c r="D145" s="27"/>
      <c r="E145" s="27"/>
      <c r="F145" s="27"/>
      <c r="G145" s="27"/>
      <c r="H145" s="27"/>
    </row>
    <row r="146" ht="12.75" customHeight="1">
      <c r="A146" s="27"/>
      <c r="B146" s="27"/>
      <c r="C146" s="27"/>
      <c r="D146" s="27"/>
      <c r="E146" s="27"/>
      <c r="F146" s="27"/>
      <c r="G146" s="27"/>
      <c r="H146" s="27"/>
    </row>
    <row r="147" ht="12.75" customHeight="1">
      <c r="A147" s="27"/>
      <c r="B147" s="27"/>
      <c r="C147" s="27"/>
      <c r="D147" s="27"/>
      <c r="E147" s="27"/>
      <c r="F147" s="27"/>
      <c r="G147" s="27"/>
      <c r="H147" s="27"/>
    </row>
    <row r="148" ht="12.75" customHeight="1">
      <c r="A148" s="27"/>
      <c r="B148" s="27"/>
      <c r="C148" s="27"/>
      <c r="D148" s="27"/>
      <c r="E148" s="27"/>
      <c r="F148" s="27"/>
      <c r="G148" s="27"/>
      <c r="H148" s="27"/>
    </row>
    <row r="149" ht="12.75" customHeight="1">
      <c r="A149" s="27"/>
      <c r="B149" s="27"/>
      <c r="C149" s="27"/>
      <c r="D149" s="27"/>
      <c r="E149" s="27"/>
      <c r="F149" s="27"/>
      <c r="G149" s="27"/>
      <c r="H149" s="27"/>
    </row>
    <row r="150" ht="12.75" customHeight="1">
      <c r="A150" s="27"/>
      <c r="B150" s="27"/>
      <c r="C150" s="27"/>
      <c r="D150" s="27"/>
      <c r="E150" s="27"/>
      <c r="F150" s="27"/>
      <c r="G150" s="27"/>
      <c r="H150" s="27"/>
    </row>
    <row r="151" ht="12.75" customHeight="1">
      <c r="A151" s="27"/>
      <c r="B151" s="27"/>
      <c r="C151" s="27"/>
      <c r="D151" s="27"/>
      <c r="E151" s="27"/>
      <c r="F151" s="27"/>
      <c r="G151" s="27"/>
      <c r="H151" s="27"/>
    </row>
    <row r="152" ht="12.75" customHeight="1">
      <c r="A152" s="27"/>
      <c r="B152" s="27"/>
      <c r="C152" s="27"/>
      <c r="D152" s="27"/>
      <c r="E152" s="27"/>
      <c r="F152" s="27"/>
      <c r="G152" s="27"/>
      <c r="H152" s="27"/>
    </row>
    <row r="153" ht="12.75" customHeight="1">
      <c r="A153" s="27"/>
      <c r="B153" s="27"/>
      <c r="C153" s="27"/>
      <c r="D153" s="27"/>
      <c r="E153" s="27"/>
      <c r="F153" s="27"/>
      <c r="G153" s="27"/>
      <c r="H153" s="27"/>
    </row>
    <row r="154" ht="12.75" customHeight="1">
      <c r="A154" s="27"/>
      <c r="B154" s="27"/>
      <c r="C154" s="27"/>
      <c r="D154" s="27"/>
      <c r="E154" s="27"/>
      <c r="F154" s="27"/>
      <c r="G154" s="27"/>
      <c r="H154" s="27"/>
    </row>
    <row r="155" ht="12.75" customHeight="1">
      <c r="A155" s="27"/>
      <c r="B155" s="27"/>
      <c r="C155" s="27"/>
      <c r="D155" s="27"/>
      <c r="E155" s="27"/>
      <c r="F155" s="27"/>
      <c r="G155" s="27"/>
      <c r="H155" s="27"/>
    </row>
    <row r="156" ht="12.75" customHeight="1">
      <c r="A156" s="27"/>
      <c r="B156" s="27"/>
      <c r="C156" s="27"/>
      <c r="D156" s="27"/>
      <c r="E156" s="27"/>
      <c r="F156" s="27"/>
      <c r="G156" s="27"/>
      <c r="H156" s="27"/>
    </row>
    <row r="157" ht="12.75" customHeight="1">
      <c r="A157" s="27"/>
      <c r="B157" s="27"/>
      <c r="C157" s="27"/>
      <c r="D157" s="27"/>
      <c r="E157" s="27"/>
      <c r="F157" s="27"/>
      <c r="G157" s="27"/>
      <c r="H157" s="27"/>
    </row>
    <row r="158" ht="12.75" customHeight="1">
      <c r="A158" s="27"/>
      <c r="B158" s="27"/>
      <c r="C158" s="27"/>
      <c r="D158" s="27"/>
      <c r="E158" s="27"/>
      <c r="F158" s="27"/>
      <c r="G158" s="27"/>
      <c r="H158" s="27"/>
    </row>
    <row r="159" ht="12.75" customHeight="1">
      <c r="A159" s="27"/>
      <c r="B159" s="27"/>
      <c r="C159" s="27"/>
      <c r="D159" s="27"/>
      <c r="E159" s="27"/>
      <c r="F159" s="27"/>
      <c r="G159" s="27"/>
      <c r="H159" s="27"/>
    </row>
    <row r="160" ht="12.75" customHeight="1">
      <c r="A160" s="27"/>
      <c r="B160" s="27"/>
      <c r="C160" s="27"/>
      <c r="D160" s="27"/>
      <c r="E160" s="27"/>
      <c r="F160" s="27"/>
      <c r="G160" s="27"/>
      <c r="H160" s="27"/>
    </row>
    <row r="161" ht="12.75" customHeight="1">
      <c r="A161" s="27"/>
      <c r="B161" s="27"/>
      <c r="C161" s="27"/>
      <c r="D161" s="27"/>
      <c r="E161" s="27"/>
      <c r="F161" s="27"/>
      <c r="G161" s="27"/>
      <c r="H161" s="27"/>
    </row>
    <row r="162" ht="12.75" customHeight="1">
      <c r="A162" s="27"/>
      <c r="B162" s="27"/>
      <c r="C162" s="27"/>
      <c r="D162" s="27"/>
      <c r="E162" s="27"/>
      <c r="F162" s="27"/>
      <c r="G162" s="27"/>
      <c r="H162" s="27"/>
    </row>
    <row r="163" ht="12.75" customHeight="1">
      <c r="A163" s="27"/>
      <c r="B163" s="27"/>
      <c r="C163" s="27"/>
      <c r="D163" s="27"/>
      <c r="E163" s="27"/>
      <c r="F163" s="27"/>
      <c r="G163" s="27"/>
      <c r="H163" s="27"/>
    </row>
    <row r="164" ht="12.75" customHeight="1">
      <c r="A164" s="27"/>
      <c r="B164" s="27"/>
      <c r="C164" s="27"/>
      <c r="D164" s="27"/>
      <c r="E164" s="27"/>
      <c r="F164" s="27"/>
      <c r="G164" s="27"/>
      <c r="H164" s="27"/>
    </row>
    <row r="165" ht="12.75" customHeight="1">
      <c r="A165" s="27"/>
      <c r="B165" s="27"/>
      <c r="C165" s="27"/>
      <c r="D165" s="27"/>
      <c r="E165" s="27"/>
      <c r="F165" s="27"/>
      <c r="G165" s="27"/>
      <c r="H165" s="27"/>
    </row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&amp;C111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71"/>
    <col customWidth="1" min="2" max="7" width="7.0"/>
    <col customWidth="1" min="8" max="26" width="8.0"/>
  </cols>
  <sheetData>
    <row r="1" ht="15.0" customHeight="1">
      <c r="A1" s="1" t="s">
        <v>214</v>
      </c>
    </row>
    <row r="2" ht="12.75" customHeight="1">
      <c r="A2" s="80" t="s">
        <v>215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80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81" t="s">
        <v>186</v>
      </c>
      <c r="B4" s="82" t="s">
        <v>153</v>
      </c>
      <c r="C4" s="82" t="s">
        <v>154</v>
      </c>
      <c r="D4" s="82" t="s">
        <v>187</v>
      </c>
      <c r="E4" s="51">
        <v>2000.0</v>
      </c>
      <c r="F4" s="51">
        <v>2001.0</v>
      </c>
      <c r="G4" s="51">
        <v>2002.0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3" t="s">
        <v>216</v>
      </c>
      <c r="B5" s="84">
        <v>186.0</v>
      </c>
      <c r="C5" s="84">
        <v>167.0</v>
      </c>
      <c r="D5" s="15">
        <v>148.0</v>
      </c>
      <c r="E5" s="15">
        <v>110.0</v>
      </c>
      <c r="F5" s="15">
        <v>120.0</v>
      </c>
      <c r="G5" s="15">
        <v>189.0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3.5" customHeight="1">
      <c r="A6" s="83" t="s">
        <v>217</v>
      </c>
      <c r="B6" s="84">
        <v>186.0</v>
      </c>
      <c r="C6" s="84">
        <v>164.0</v>
      </c>
      <c r="D6" s="15">
        <v>148.0</v>
      </c>
      <c r="E6" s="15">
        <v>119.0</v>
      </c>
      <c r="F6" s="15">
        <v>125.0</v>
      </c>
      <c r="G6" s="15">
        <v>167.0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14"/>
      <c r="B7" s="15"/>
      <c r="C7" s="15"/>
      <c r="D7" s="15"/>
      <c r="E7" s="15"/>
      <c r="F7" s="15"/>
      <c r="G7" s="15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83" t="s">
        <v>191</v>
      </c>
      <c r="B8" s="84">
        <v>221.0</v>
      </c>
      <c r="C8" s="84">
        <v>193.0</v>
      </c>
      <c r="D8" s="15">
        <v>183.0</v>
      </c>
      <c r="E8" s="15">
        <v>172.0</v>
      </c>
      <c r="F8" s="15">
        <v>175.0</v>
      </c>
      <c r="G8" s="15">
        <v>211.0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83" t="s">
        <v>192</v>
      </c>
      <c r="B9" s="84">
        <v>221.0</v>
      </c>
      <c r="C9" s="84">
        <v>190.0</v>
      </c>
      <c r="D9" s="15">
        <v>184.0</v>
      </c>
      <c r="E9" s="15">
        <v>172.0</v>
      </c>
      <c r="F9" s="15">
        <v>172.0</v>
      </c>
      <c r="G9" s="15">
        <v>205.0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14"/>
      <c r="B10" s="15"/>
      <c r="C10" s="15"/>
      <c r="D10" s="15"/>
      <c r="E10" s="15"/>
      <c r="F10" s="15"/>
      <c r="G10" s="15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83" t="s">
        <v>193</v>
      </c>
      <c r="B11" s="84">
        <v>20.0</v>
      </c>
      <c r="C11" s="84">
        <v>17.0</v>
      </c>
      <c r="D11" s="15">
        <v>45.0</v>
      </c>
      <c r="E11" s="15">
        <v>42.0</v>
      </c>
      <c r="F11" s="15">
        <v>39.0</v>
      </c>
      <c r="G11" s="15">
        <v>27.0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83" t="s">
        <v>194</v>
      </c>
      <c r="B12" s="84">
        <v>20.0</v>
      </c>
      <c r="C12" s="84">
        <v>20.0</v>
      </c>
      <c r="D12" s="15">
        <v>46.0</v>
      </c>
      <c r="E12" s="15">
        <v>45.0</v>
      </c>
      <c r="F12" s="15">
        <v>34.0</v>
      </c>
      <c r="G12" s="15">
        <v>29.0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14"/>
      <c r="B13" s="15"/>
      <c r="C13" s="15"/>
      <c r="D13" s="15"/>
      <c r="E13" s="15"/>
      <c r="F13" s="15"/>
      <c r="G13" s="15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3.5" customHeight="1">
      <c r="A14" s="83" t="s">
        <v>195</v>
      </c>
      <c r="B14" s="84">
        <v>143.0</v>
      </c>
      <c r="C14" s="84">
        <v>108.0</v>
      </c>
      <c r="D14" s="15">
        <v>113.0</v>
      </c>
      <c r="E14" s="15">
        <v>96.0</v>
      </c>
      <c r="F14" s="15">
        <v>102.0</v>
      </c>
      <c r="G14" s="15">
        <v>104.0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3.5" customHeight="1">
      <c r="A15" s="83" t="s">
        <v>196</v>
      </c>
      <c r="B15" s="84">
        <v>143.0</v>
      </c>
      <c r="C15" s="84">
        <v>108.0</v>
      </c>
      <c r="D15" s="15">
        <v>113.0</v>
      </c>
      <c r="E15" s="15">
        <v>99.0</v>
      </c>
      <c r="F15" s="15">
        <v>102.0</v>
      </c>
      <c r="G15" s="15">
        <v>105.0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3.5" customHeight="1">
      <c r="A16" s="14"/>
      <c r="B16" s="15"/>
      <c r="C16" s="15"/>
      <c r="D16" s="15"/>
      <c r="E16" s="15"/>
      <c r="F16" s="15"/>
      <c r="G16" s="15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3.5" customHeight="1">
      <c r="A17" s="83" t="s">
        <v>197</v>
      </c>
      <c r="B17" s="84">
        <v>115.0</v>
      </c>
      <c r="C17" s="84">
        <v>105.0</v>
      </c>
      <c r="D17" s="15">
        <v>113.0</v>
      </c>
      <c r="E17" s="15">
        <v>114.0</v>
      </c>
      <c r="F17" s="15">
        <v>121.0</v>
      </c>
      <c r="G17" s="15">
        <v>105.0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3.5" customHeight="1">
      <c r="A18" s="83" t="s">
        <v>198</v>
      </c>
      <c r="B18" s="84">
        <v>115.0</v>
      </c>
      <c r="C18" s="84">
        <v>100.0</v>
      </c>
      <c r="D18" s="15">
        <v>112.0</v>
      </c>
      <c r="E18" s="15">
        <v>114.0</v>
      </c>
      <c r="F18" s="15">
        <v>120.0</v>
      </c>
      <c r="G18" s="15">
        <v>105.0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3.5" customHeight="1">
      <c r="A19" s="14"/>
      <c r="B19" s="15"/>
      <c r="C19" s="15"/>
      <c r="D19" s="15"/>
      <c r="E19" s="15"/>
      <c r="F19" s="15"/>
      <c r="G19" s="1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3.5" customHeight="1">
      <c r="A20" s="83" t="s">
        <v>218</v>
      </c>
      <c r="B20" s="84">
        <v>20.0</v>
      </c>
      <c r="C20" s="84">
        <v>16.0</v>
      </c>
      <c r="D20" s="12" t="s">
        <v>219</v>
      </c>
      <c r="E20" s="12" t="s">
        <v>219</v>
      </c>
      <c r="F20" s="12" t="s">
        <v>219</v>
      </c>
      <c r="G20" s="15">
        <v>16.0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3.5" customHeight="1">
      <c r="A21" s="83" t="s">
        <v>220</v>
      </c>
      <c r="B21" s="84">
        <v>20.0</v>
      </c>
      <c r="C21" s="84">
        <v>15.0</v>
      </c>
      <c r="D21" s="12" t="s">
        <v>219</v>
      </c>
      <c r="E21" s="12" t="s">
        <v>219</v>
      </c>
      <c r="F21" s="12" t="s">
        <v>219</v>
      </c>
      <c r="G21" s="15">
        <v>17.0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3.5" customHeight="1">
      <c r="A22" s="14"/>
      <c r="B22" s="15"/>
      <c r="C22" s="15"/>
      <c r="D22" s="58"/>
      <c r="E22" s="15"/>
      <c r="F22" s="15"/>
      <c r="G22" s="15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3.5" customHeight="1">
      <c r="A23" s="85" t="s">
        <v>221</v>
      </c>
      <c r="B23" s="86">
        <f>SUM(B5:B18)</f>
        <v>1370</v>
      </c>
      <c r="C23" s="86">
        <v>1203.0</v>
      </c>
      <c r="D23" s="86">
        <f t="shared" ref="D23:G23" si="1">SUM(D5:D21)</f>
        <v>1205</v>
      </c>
      <c r="E23" s="86">
        <f t="shared" si="1"/>
        <v>1083</v>
      </c>
      <c r="F23" s="86">
        <f t="shared" si="1"/>
        <v>1110</v>
      </c>
      <c r="G23" s="86">
        <f t="shared" si="1"/>
        <v>1280</v>
      </c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1.25" customHeight="1">
      <c r="A24" s="79" t="s">
        <v>222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ht="13.5" customHeight="1">
      <c r="A25" s="18"/>
      <c r="B25" s="18"/>
      <c r="C25" s="18"/>
      <c r="D25" s="18"/>
      <c r="E25" s="18"/>
      <c r="F25" s="29"/>
      <c r="G25" s="29"/>
    </row>
    <row r="26" ht="13.5" customHeight="1">
      <c r="A26" s="27"/>
      <c r="B26" s="27"/>
      <c r="C26" s="27"/>
      <c r="D26" s="27"/>
      <c r="E26" s="27"/>
      <c r="F26" s="29"/>
      <c r="G26" s="29"/>
    </row>
    <row r="27" ht="12.75" customHeight="1">
      <c r="A27" s="27"/>
      <c r="B27" s="27"/>
      <c r="C27" s="27"/>
      <c r="D27" s="27"/>
      <c r="E27" s="27"/>
    </row>
    <row r="28" ht="12.75" customHeight="1">
      <c r="A28" s="27"/>
      <c r="B28" s="27"/>
      <c r="C28" s="27"/>
      <c r="D28" s="27"/>
      <c r="E28" s="27"/>
    </row>
    <row r="29" ht="12.75" customHeight="1">
      <c r="A29" s="27"/>
      <c r="B29" s="27"/>
      <c r="C29" s="27"/>
      <c r="D29" s="27"/>
      <c r="E29" s="27"/>
    </row>
    <row r="30" ht="12.75" customHeight="1">
      <c r="A30" s="27"/>
      <c r="B30" s="27"/>
      <c r="C30" s="27"/>
      <c r="D30" s="27"/>
      <c r="E30" s="27"/>
    </row>
    <row r="31" ht="12.75" customHeight="1">
      <c r="A31" s="27"/>
      <c r="B31" s="27"/>
      <c r="C31" s="27"/>
      <c r="D31" s="27"/>
      <c r="E31" s="27"/>
    </row>
    <row r="32" ht="12.75" customHeight="1">
      <c r="A32" s="27"/>
      <c r="B32" s="27"/>
      <c r="C32" s="27"/>
      <c r="D32" s="27"/>
      <c r="E32" s="27"/>
    </row>
    <row r="33" ht="12.75" customHeight="1">
      <c r="A33" s="27"/>
      <c r="B33" s="27"/>
      <c r="C33" s="27"/>
      <c r="D33" s="27"/>
      <c r="E33" s="27"/>
    </row>
    <row r="34" ht="12.75" customHeight="1">
      <c r="A34" s="27"/>
      <c r="B34" s="27"/>
      <c r="C34" s="27"/>
      <c r="D34" s="27"/>
      <c r="E34" s="27"/>
    </row>
    <row r="35" ht="12.75" customHeight="1">
      <c r="A35" s="27"/>
      <c r="B35" s="27"/>
      <c r="C35" s="27"/>
      <c r="D35" s="27"/>
      <c r="E35" s="27"/>
    </row>
    <row r="36" ht="12.75" customHeight="1">
      <c r="A36" s="27"/>
      <c r="B36" s="27"/>
      <c r="C36" s="27"/>
      <c r="D36" s="27"/>
      <c r="E36" s="27"/>
    </row>
    <row r="37" ht="12.75" customHeight="1">
      <c r="A37" s="27"/>
      <c r="B37" s="27"/>
      <c r="C37" s="27"/>
      <c r="D37" s="27"/>
      <c r="E37" s="27"/>
    </row>
    <row r="38" ht="12.75" customHeight="1">
      <c r="A38" s="27"/>
      <c r="B38" s="27"/>
      <c r="C38" s="27"/>
      <c r="D38" s="27"/>
      <c r="E38" s="27"/>
    </row>
    <row r="39" ht="12.75" customHeight="1">
      <c r="A39" s="27"/>
      <c r="B39" s="27"/>
      <c r="C39" s="27"/>
      <c r="D39" s="27"/>
      <c r="E39" s="27"/>
    </row>
    <row r="40" ht="12.75" customHeight="1">
      <c r="A40" s="27"/>
      <c r="B40" s="27"/>
      <c r="C40" s="27"/>
      <c r="D40" s="27"/>
      <c r="E40" s="27"/>
    </row>
    <row r="41" ht="12.75" customHeight="1">
      <c r="A41" s="27"/>
      <c r="B41" s="27"/>
      <c r="C41" s="27"/>
      <c r="D41" s="27"/>
      <c r="E41" s="27"/>
    </row>
    <row r="42" ht="12.75" customHeight="1">
      <c r="A42" s="27"/>
      <c r="B42" s="27"/>
      <c r="C42" s="27"/>
      <c r="D42" s="27"/>
      <c r="E42" s="27"/>
    </row>
    <row r="43" ht="12.75" customHeight="1">
      <c r="A43" s="27"/>
      <c r="B43" s="27"/>
      <c r="C43" s="27"/>
      <c r="D43" s="27"/>
      <c r="E43" s="27"/>
    </row>
    <row r="44" ht="12.75" customHeight="1">
      <c r="A44" s="27"/>
      <c r="B44" s="27"/>
      <c r="C44" s="27"/>
      <c r="D44" s="27"/>
      <c r="E44" s="27"/>
    </row>
    <row r="45" ht="12.75" customHeight="1">
      <c r="A45" s="27"/>
      <c r="B45" s="27"/>
      <c r="C45" s="27"/>
      <c r="D45" s="27"/>
      <c r="E45" s="27"/>
    </row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&amp;C112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43"/>
    <col customWidth="1" hidden="1" min="2" max="2" width="1.0"/>
    <col customWidth="1" min="3" max="6" width="6.86"/>
    <col customWidth="1" min="7" max="7" width="6.57"/>
    <col customWidth="1" min="8" max="26" width="8.0"/>
  </cols>
  <sheetData>
    <row r="1" ht="15.0" customHeight="1">
      <c r="A1" s="1" t="s">
        <v>223</v>
      </c>
    </row>
    <row r="2" ht="12.75" customHeight="1">
      <c r="A2" s="32" t="s">
        <v>224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2"/>
      <c r="B3" s="3"/>
      <c r="C3" s="3"/>
      <c r="D3" s="3"/>
      <c r="E3" s="3" t="s">
        <v>148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50" t="s">
        <v>225</v>
      </c>
      <c r="B4" s="51">
        <v>1996.0</v>
      </c>
      <c r="C4" s="51">
        <v>1997.0</v>
      </c>
      <c r="D4" s="51">
        <v>1998.0</v>
      </c>
      <c r="E4" s="51">
        <v>1999.0</v>
      </c>
      <c r="F4" s="51">
        <v>2000.0</v>
      </c>
      <c r="G4" s="51">
        <v>2001.0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41" t="s">
        <v>226</v>
      </c>
      <c r="B5" s="105">
        <v>50.0</v>
      </c>
      <c r="C5" s="67">
        <v>50.0</v>
      </c>
      <c r="D5" s="67">
        <v>228.0</v>
      </c>
      <c r="E5" s="67">
        <v>230.0</v>
      </c>
      <c r="F5" s="67">
        <v>220.0</v>
      </c>
      <c r="G5" s="67">
        <v>216.0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3.5" customHeight="1">
      <c r="A6" s="41" t="s">
        <v>227</v>
      </c>
      <c r="B6" s="105">
        <v>584.0</v>
      </c>
      <c r="C6" s="67">
        <v>584.0</v>
      </c>
      <c r="D6" s="67">
        <v>568.0</v>
      </c>
      <c r="E6" s="67">
        <v>656.0</v>
      </c>
      <c r="F6" s="67">
        <v>688.0</v>
      </c>
      <c r="G6" s="67">
        <v>497.0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41" t="s">
        <v>228</v>
      </c>
      <c r="B7" s="105">
        <v>50.0</v>
      </c>
      <c r="C7" s="67">
        <v>50.0</v>
      </c>
      <c r="D7" s="67">
        <v>176.0</v>
      </c>
      <c r="E7" s="67">
        <v>230.0</v>
      </c>
      <c r="F7" s="67">
        <v>176.0</v>
      </c>
      <c r="G7" s="67">
        <v>174.0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41"/>
      <c r="B8" s="105"/>
      <c r="C8" s="67"/>
      <c r="D8" s="67"/>
      <c r="E8" s="67"/>
      <c r="F8" s="67"/>
      <c r="G8" s="67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41" t="s">
        <v>229</v>
      </c>
      <c r="B9" s="105">
        <v>200.0</v>
      </c>
      <c r="C9" s="67">
        <v>200.0</v>
      </c>
      <c r="D9" s="67">
        <v>1344.0</v>
      </c>
      <c r="E9" s="67">
        <v>1344.0</v>
      </c>
      <c r="F9" s="67">
        <v>1344.0</v>
      </c>
      <c r="G9" s="67">
        <v>806.0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41" t="s">
        <v>230</v>
      </c>
      <c r="B10" s="105">
        <v>900.0</v>
      </c>
      <c r="C10" s="67">
        <v>900.0</v>
      </c>
      <c r="D10" s="67">
        <v>2216.0</v>
      </c>
      <c r="E10" s="67">
        <v>2216.0</v>
      </c>
      <c r="F10" s="67">
        <v>2344.0</v>
      </c>
      <c r="G10" s="67">
        <v>1976.0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41" t="s">
        <v>231</v>
      </c>
      <c r="B11" s="105">
        <v>80.0</v>
      </c>
      <c r="C11" s="67">
        <v>80.0</v>
      </c>
      <c r="D11" s="67">
        <v>306.0</v>
      </c>
      <c r="E11" s="67">
        <v>278.0</v>
      </c>
      <c r="F11" s="67">
        <v>312.0</v>
      </c>
      <c r="G11" s="67">
        <v>273.0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41"/>
      <c r="B12" s="105"/>
      <c r="C12" s="67"/>
      <c r="D12" s="67"/>
      <c r="E12" s="67"/>
      <c r="F12" s="67"/>
      <c r="G12" s="67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41" t="s">
        <v>232</v>
      </c>
      <c r="B13" s="105">
        <v>664.0</v>
      </c>
      <c r="C13" s="67">
        <v>664.0</v>
      </c>
      <c r="D13" s="67">
        <v>656.0</v>
      </c>
      <c r="E13" s="67">
        <v>656.0</v>
      </c>
      <c r="F13" s="67">
        <v>664.0</v>
      </c>
      <c r="G13" s="67">
        <v>509.0</v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3.5" customHeight="1">
      <c r="A14" s="41" t="s">
        <v>233</v>
      </c>
      <c r="B14" s="105">
        <v>100.0</v>
      </c>
      <c r="C14" s="67">
        <v>100.0</v>
      </c>
      <c r="D14" s="67">
        <v>436.0</v>
      </c>
      <c r="E14" s="67">
        <v>464.0</v>
      </c>
      <c r="F14" s="67">
        <v>448.0</v>
      </c>
      <c r="G14" s="67">
        <v>418.0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3.5" customHeight="1">
      <c r="A15" s="41" t="s">
        <v>234</v>
      </c>
      <c r="B15" s="105">
        <v>109.0</v>
      </c>
      <c r="C15" s="67">
        <v>109.0</v>
      </c>
      <c r="D15" s="67">
        <v>104.0</v>
      </c>
      <c r="E15" s="67">
        <v>123.0</v>
      </c>
      <c r="F15" s="67">
        <v>122.0</v>
      </c>
      <c r="G15" s="67">
        <v>120.0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3.5" customHeight="1">
      <c r="A16" s="41"/>
      <c r="B16" s="105"/>
      <c r="C16" s="67"/>
      <c r="D16" s="67"/>
      <c r="E16" s="67"/>
      <c r="F16" s="67"/>
      <c r="G16" s="67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3.5" customHeight="1">
      <c r="A17" s="41" t="s">
        <v>235</v>
      </c>
      <c r="B17" s="105">
        <v>3896.0</v>
      </c>
      <c r="C17" s="67">
        <v>3896.0</v>
      </c>
      <c r="D17" s="67">
        <v>6128.0</v>
      </c>
      <c r="E17" s="67">
        <v>6200.0</v>
      </c>
      <c r="F17" s="67">
        <v>6208.0</v>
      </c>
      <c r="G17" s="67">
        <v>5926.0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3.5" customHeight="1">
      <c r="A18" s="41" t="s">
        <v>236</v>
      </c>
      <c r="B18" s="105">
        <v>528.0</v>
      </c>
      <c r="C18" s="67">
        <v>528.0</v>
      </c>
      <c r="D18" s="67">
        <v>512.0</v>
      </c>
      <c r="E18" s="67">
        <v>512.0</v>
      </c>
      <c r="F18" s="67">
        <v>724.0</v>
      </c>
      <c r="G18" s="67">
        <v>286.0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3.5" customHeight="1">
      <c r="A19" s="41" t="s">
        <v>237</v>
      </c>
      <c r="B19" s="105">
        <v>336.0</v>
      </c>
      <c r="C19" s="67">
        <v>336.0</v>
      </c>
      <c r="D19" s="67">
        <v>280.0</v>
      </c>
      <c r="E19" s="67">
        <v>280.0</v>
      </c>
      <c r="F19" s="67">
        <v>280.0</v>
      </c>
      <c r="G19" s="67">
        <v>205.0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3.5" customHeight="1">
      <c r="A20" s="41"/>
      <c r="B20" s="105"/>
      <c r="C20" s="67"/>
      <c r="D20" s="67"/>
      <c r="E20" s="67"/>
      <c r="F20" s="67"/>
      <c r="G20" s="67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3.5" customHeight="1">
      <c r="A21" s="41" t="s">
        <v>238</v>
      </c>
      <c r="B21" s="105">
        <v>100.0</v>
      </c>
      <c r="C21" s="67">
        <v>100.0</v>
      </c>
      <c r="D21" s="67">
        <v>312.0</v>
      </c>
      <c r="E21" s="67">
        <v>372.0</v>
      </c>
      <c r="F21" s="67">
        <v>392.0</v>
      </c>
      <c r="G21" s="67">
        <v>366.0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3.5" customHeight="1">
      <c r="A22" s="41" t="s">
        <v>239</v>
      </c>
      <c r="B22" s="105">
        <v>200.0</v>
      </c>
      <c r="C22" s="67">
        <v>200.0</v>
      </c>
      <c r="D22" s="67">
        <v>280.0</v>
      </c>
      <c r="E22" s="67">
        <v>344.0</v>
      </c>
      <c r="F22" s="67">
        <v>344.0</v>
      </c>
      <c r="G22" s="67">
        <v>331.0</v>
      </c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3.5" customHeight="1">
      <c r="A23" s="41" t="s">
        <v>240</v>
      </c>
      <c r="B23" s="105">
        <v>200.0</v>
      </c>
      <c r="C23" s="67">
        <v>200.0</v>
      </c>
      <c r="D23" s="67">
        <v>200.0</v>
      </c>
      <c r="E23" s="67">
        <v>200.0</v>
      </c>
      <c r="F23" s="67">
        <v>200.0</v>
      </c>
      <c r="G23" s="67">
        <v>147.0</v>
      </c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3.5" customHeight="1">
      <c r="A24" s="41"/>
      <c r="B24" s="105"/>
      <c r="C24" s="67"/>
      <c r="D24" s="67"/>
      <c r="E24" s="67"/>
      <c r="F24" s="67"/>
      <c r="G24" s="67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3.5" customHeight="1">
      <c r="A25" s="41" t="s">
        <v>241</v>
      </c>
      <c r="B25" s="105">
        <v>376.0</v>
      </c>
      <c r="C25" s="67">
        <v>376.0</v>
      </c>
      <c r="D25" s="67">
        <v>328.0</v>
      </c>
      <c r="E25" s="67">
        <v>328.0</v>
      </c>
      <c r="F25" s="67">
        <v>272.0</v>
      </c>
      <c r="G25" s="67">
        <v>205.0</v>
      </c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3.5" customHeight="1">
      <c r="A26" s="41" t="s">
        <v>242</v>
      </c>
      <c r="B26" s="105">
        <v>64.0</v>
      </c>
      <c r="C26" s="67">
        <v>62.0</v>
      </c>
      <c r="D26" s="67">
        <v>64.0</v>
      </c>
      <c r="E26" s="67">
        <v>64.0</v>
      </c>
      <c r="F26" s="67">
        <v>64.0</v>
      </c>
      <c r="G26" s="67">
        <v>63.0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3.5" customHeight="1">
      <c r="A27" s="41" t="s">
        <v>243</v>
      </c>
      <c r="B27" s="105">
        <v>420.0</v>
      </c>
      <c r="C27" s="67">
        <v>64.0</v>
      </c>
      <c r="D27" s="67">
        <v>420.0</v>
      </c>
      <c r="E27" s="67">
        <v>420.0</v>
      </c>
      <c r="F27" s="67">
        <v>420.0</v>
      </c>
      <c r="G27" s="67">
        <v>182.0</v>
      </c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3.5" customHeight="1">
      <c r="A28" s="41"/>
      <c r="B28" s="105"/>
      <c r="C28" s="67"/>
      <c r="D28" s="67"/>
      <c r="E28" s="67"/>
      <c r="F28" s="67"/>
      <c r="G28" s="67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3.5" customHeight="1">
      <c r="A29" s="41" t="s">
        <v>244</v>
      </c>
      <c r="B29" s="105">
        <v>64.0</v>
      </c>
      <c r="C29" s="67">
        <v>420.0</v>
      </c>
      <c r="D29" s="67">
        <v>58.0</v>
      </c>
      <c r="E29" s="67">
        <v>64.0</v>
      </c>
      <c r="F29" s="67">
        <v>60.0</v>
      </c>
      <c r="G29" s="67">
        <v>60.0</v>
      </c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3.5" customHeight="1">
      <c r="A30" s="41" t="s">
        <v>245</v>
      </c>
      <c r="B30" s="105">
        <v>93.0</v>
      </c>
      <c r="C30" s="67">
        <v>93.0</v>
      </c>
      <c r="D30" s="67">
        <v>64.0</v>
      </c>
      <c r="E30" s="67">
        <v>128.0</v>
      </c>
      <c r="F30" s="67">
        <v>128.0</v>
      </c>
      <c r="G30" s="67">
        <v>83.0</v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3.5" customHeight="1">
      <c r="A31" s="41" t="s">
        <v>246</v>
      </c>
      <c r="B31" s="105">
        <v>64.0</v>
      </c>
      <c r="C31" s="67">
        <v>64.0</v>
      </c>
      <c r="D31" s="67">
        <v>64.0</v>
      </c>
      <c r="E31" s="67">
        <v>128.0</v>
      </c>
      <c r="F31" s="67">
        <v>128.0</v>
      </c>
      <c r="G31" s="67">
        <v>83.0</v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3.5" customHeight="1">
      <c r="A32" s="41" t="s">
        <v>247</v>
      </c>
      <c r="B32" s="105">
        <v>116.0</v>
      </c>
      <c r="C32" s="67">
        <v>116.0</v>
      </c>
      <c r="D32" s="67">
        <v>116.0</v>
      </c>
      <c r="E32" s="67">
        <v>116.0</v>
      </c>
      <c r="F32" s="67">
        <v>140.0</v>
      </c>
      <c r="G32" s="67">
        <v>105.0</v>
      </c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3.5" customHeight="1">
      <c r="A33" s="41"/>
      <c r="B33" s="105"/>
      <c r="C33" s="67"/>
      <c r="D33" s="67"/>
      <c r="E33" s="67"/>
      <c r="F33" s="67"/>
      <c r="G33" s="67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3.5" customHeight="1">
      <c r="A34" s="47" t="s">
        <v>248</v>
      </c>
      <c r="B34" s="106">
        <f t="shared" ref="B34:E34" si="1">SUM(B5:B32)</f>
        <v>9194</v>
      </c>
      <c r="C34" s="74">
        <f t="shared" si="1"/>
        <v>9192</v>
      </c>
      <c r="D34" s="74">
        <f t="shared" si="1"/>
        <v>14860</v>
      </c>
      <c r="E34" s="74">
        <f t="shared" si="1"/>
        <v>15353</v>
      </c>
      <c r="F34" s="74">
        <v>15678.0</v>
      </c>
      <c r="G34" s="74">
        <v>13031.0</v>
      </c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3.5" customHeight="1">
      <c r="A35" s="107" t="s">
        <v>249</v>
      </c>
      <c r="B35" s="105"/>
      <c r="C35" s="67"/>
      <c r="D35" s="67"/>
      <c r="E35" s="67"/>
      <c r="F35" s="67"/>
      <c r="G35" s="67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1.25" customHeight="1">
      <c r="A36" s="108" t="s">
        <v>250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1.25" customHeight="1">
      <c r="A37" s="108" t="s">
        <v>251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1.25" customHeight="1">
      <c r="A38" s="108" t="s">
        <v>252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1.2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1.25" customHeight="1">
      <c r="A40" s="49" t="s">
        <v>213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ht="12.75" customHeight="1">
      <c r="A41" s="27"/>
      <c r="B41" s="27"/>
      <c r="C41" s="27"/>
      <c r="D41" s="27"/>
      <c r="E41" s="27"/>
      <c r="F41" s="27"/>
      <c r="G41" s="27"/>
      <c r="H41" s="27"/>
      <c r="I41" s="27"/>
    </row>
    <row r="42" ht="12.75" customHeight="1">
      <c r="A42" s="27"/>
      <c r="B42" s="27"/>
      <c r="C42" s="27"/>
      <c r="D42" s="27"/>
      <c r="E42" s="27"/>
      <c r="F42" s="27"/>
      <c r="G42" s="27"/>
      <c r="H42" s="27"/>
      <c r="I42" s="27"/>
    </row>
    <row r="43" ht="12.75" customHeight="1">
      <c r="A43" s="27"/>
      <c r="B43" s="27"/>
      <c r="C43" s="27"/>
      <c r="D43" s="27"/>
      <c r="E43" s="27"/>
      <c r="F43" s="27"/>
      <c r="G43" s="27"/>
      <c r="H43" s="27"/>
      <c r="I43" s="27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&amp;C113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71"/>
    <col customWidth="1" min="2" max="3" width="15.57"/>
    <col customWidth="1" min="4" max="26" width="8.0"/>
  </cols>
  <sheetData>
    <row r="1" ht="15.0" customHeight="1">
      <c r="A1" s="1" t="s">
        <v>253</v>
      </c>
    </row>
    <row r="2" ht="12.75" customHeight="1">
      <c r="A2" s="32" t="s">
        <v>254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09" t="s">
        <v>186</v>
      </c>
      <c r="B4" s="109" t="s">
        <v>255</v>
      </c>
      <c r="C4" s="36" t="s">
        <v>256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75" customHeight="1">
      <c r="A5" s="110"/>
      <c r="B5" s="111" t="s">
        <v>257</v>
      </c>
      <c r="C5" s="40" t="s">
        <v>258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41" t="s">
        <v>259</v>
      </c>
      <c r="B6" s="41" t="s">
        <v>260</v>
      </c>
      <c r="C6" s="58">
        <v>14.0</v>
      </c>
      <c r="D6" s="27"/>
      <c r="E6" s="27"/>
      <c r="F6" s="27"/>
    </row>
    <row r="7" ht="13.5" customHeight="1">
      <c r="A7" s="41" t="s">
        <v>261</v>
      </c>
      <c r="B7" s="41" t="s">
        <v>260</v>
      </c>
      <c r="C7" s="58" t="s">
        <v>103</v>
      </c>
      <c r="D7" s="27"/>
      <c r="E7" s="27"/>
      <c r="F7" s="27"/>
    </row>
    <row r="8" ht="13.5" customHeight="1">
      <c r="A8" s="41" t="s">
        <v>262</v>
      </c>
      <c r="B8" s="41" t="s">
        <v>260</v>
      </c>
      <c r="C8" s="58" t="s">
        <v>263</v>
      </c>
      <c r="D8" s="27"/>
      <c r="E8" s="27"/>
      <c r="F8" s="27"/>
    </row>
    <row r="9" ht="13.5" customHeight="1">
      <c r="A9" s="41" t="s">
        <v>264</v>
      </c>
      <c r="B9" s="41" t="s">
        <v>219</v>
      </c>
      <c r="C9" s="58" t="s">
        <v>219</v>
      </c>
      <c r="D9" s="27"/>
      <c r="E9" s="27"/>
      <c r="F9" s="27"/>
    </row>
    <row r="10" ht="13.5" customHeight="1">
      <c r="A10" s="41" t="s">
        <v>265</v>
      </c>
      <c r="B10" s="41" t="s">
        <v>260</v>
      </c>
      <c r="C10" s="58">
        <v>90.0</v>
      </c>
      <c r="D10" s="27"/>
      <c r="E10" s="27"/>
      <c r="F10" s="27"/>
    </row>
    <row r="11" ht="13.5" customHeight="1">
      <c r="A11" s="41" t="s">
        <v>266</v>
      </c>
      <c r="B11" s="41" t="s">
        <v>260</v>
      </c>
      <c r="C11" s="58">
        <v>30.0</v>
      </c>
      <c r="D11" s="27"/>
      <c r="E11" s="27"/>
      <c r="F11" s="27"/>
    </row>
    <row r="12" ht="13.5" customHeight="1">
      <c r="A12" s="41" t="s">
        <v>267</v>
      </c>
      <c r="B12" s="41" t="s">
        <v>268</v>
      </c>
      <c r="C12" s="58">
        <v>60.0</v>
      </c>
      <c r="D12" s="27"/>
      <c r="E12" s="27"/>
      <c r="F12" s="27"/>
    </row>
    <row r="13" ht="13.5" customHeight="1">
      <c r="A13" s="41" t="s">
        <v>269</v>
      </c>
      <c r="B13" s="41" t="s">
        <v>268</v>
      </c>
      <c r="C13" s="58">
        <v>60.0</v>
      </c>
      <c r="D13" s="27"/>
      <c r="E13" s="27"/>
      <c r="F13" s="27"/>
    </row>
    <row r="14" ht="13.5" customHeight="1">
      <c r="A14" s="41" t="s">
        <v>270</v>
      </c>
      <c r="B14" s="41" t="s">
        <v>268</v>
      </c>
      <c r="C14" s="58">
        <v>60.0</v>
      </c>
      <c r="D14" s="27"/>
      <c r="E14" s="27"/>
      <c r="F14" s="27"/>
    </row>
    <row r="15" ht="13.5" customHeight="1">
      <c r="A15" s="41" t="s">
        <v>271</v>
      </c>
      <c r="B15" s="41" t="s">
        <v>268</v>
      </c>
      <c r="C15" s="58">
        <v>30.0</v>
      </c>
      <c r="D15" s="27"/>
      <c r="E15" s="27"/>
      <c r="F15" s="27"/>
    </row>
    <row r="16" ht="13.5" customHeight="1">
      <c r="A16" s="41" t="s">
        <v>272</v>
      </c>
      <c r="B16" s="41" t="s">
        <v>260</v>
      </c>
      <c r="C16" s="58">
        <v>60.0</v>
      </c>
      <c r="D16" s="27"/>
      <c r="E16" s="27"/>
      <c r="F16" s="27"/>
    </row>
    <row r="17" ht="13.5" customHeight="1">
      <c r="A17" s="41" t="s">
        <v>273</v>
      </c>
      <c r="B17" s="41" t="s">
        <v>219</v>
      </c>
      <c r="C17" s="58" t="s">
        <v>219</v>
      </c>
      <c r="D17" s="27"/>
      <c r="E17" s="27"/>
      <c r="F17" s="27"/>
    </row>
    <row r="18" ht="13.5" customHeight="1">
      <c r="A18" s="41" t="s">
        <v>274</v>
      </c>
      <c r="B18" s="41" t="s">
        <v>219</v>
      </c>
      <c r="C18" s="58" t="s">
        <v>219</v>
      </c>
      <c r="D18" s="27"/>
      <c r="E18" s="27"/>
      <c r="F18" s="27"/>
    </row>
    <row r="19" ht="13.5" customHeight="1">
      <c r="A19" s="41" t="s">
        <v>275</v>
      </c>
      <c r="B19" s="41" t="s">
        <v>260</v>
      </c>
      <c r="C19" s="58">
        <v>60.0</v>
      </c>
      <c r="D19" s="27"/>
      <c r="E19" s="27"/>
      <c r="F19" s="27"/>
    </row>
    <row r="20" ht="13.5" customHeight="1">
      <c r="A20" s="41" t="s">
        <v>276</v>
      </c>
      <c r="B20" s="41" t="s">
        <v>219</v>
      </c>
      <c r="C20" s="58" t="s">
        <v>219</v>
      </c>
      <c r="D20" s="27"/>
      <c r="E20" s="27"/>
      <c r="F20" s="27"/>
    </row>
    <row r="21" ht="13.5" customHeight="1">
      <c r="A21" s="41" t="s">
        <v>277</v>
      </c>
      <c r="B21" s="41" t="s">
        <v>260</v>
      </c>
      <c r="C21" s="58">
        <v>60.0</v>
      </c>
      <c r="D21" s="27"/>
      <c r="E21" s="27"/>
      <c r="F21" s="27"/>
    </row>
    <row r="22" ht="13.5" customHeight="1">
      <c r="A22" s="41" t="s">
        <v>278</v>
      </c>
      <c r="B22" s="41" t="s">
        <v>260</v>
      </c>
      <c r="C22" s="58">
        <v>30.0</v>
      </c>
      <c r="D22" s="27"/>
      <c r="E22" s="27"/>
      <c r="F22" s="27"/>
    </row>
    <row r="23" ht="13.5" customHeight="1">
      <c r="A23" s="41" t="s">
        <v>279</v>
      </c>
      <c r="B23" s="41" t="s">
        <v>260</v>
      </c>
      <c r="C23" s="58">
        <v>60.0</v>
      </c>
      <c r="D23" s="27"/>
      <c r="E23" s="27"/>
      <c r="F23" s="27"/>
    </row>
    <row r="24" ht="13.5" customHeight="1">
      <c r="A24" s="41" t="s">
        <v>280</v>
      </c>
      <c r="B24" s="41" t="s">
        <v>268</v>
      </c>
      <c r="C24" s="58">
        <v>60.0</v>
      </c>
      <c r="D24" s="27"/>
      <c r="E24" s="27"/>
      <c r="F24" s="27"/>
    </row>
    <row r="25" ht="13.5" customHeight="1">
      <c r="A25" s="41" t="s">
        <v>281</v>
      </c>
      <c r="B25" s="41" t="s">
        <v>268</v>
      </c>
      <c r="C25" s="58">
        <v>60.0</v>
      </c>
      <c r="D25" s="27"/>
      <c r="E25" s="27"/>
      <c r="F25" s="27"/>
    </row>
    <row r="26" ht="13.5" customHeight="1">
      <c r="A26" s="41" t="s">
        <v>282</v>
      </c>
      <c r="B26" s="41" t="s">
        <v>268</v>
      </c>
      <c r="C26" s="58">
        <v>30.0</v>
      </c>
      <c r="D26" s="27"/>
      <c r="E26" s="27"/>
      <c r="F26" s="27"/>
    </row>
    <row r="27" ht="13.5" customHeight="1">
      <c r="A27" s="41" t="s">
        <v>283</v>
      </c>
      <c r="B27" s="41" t="s">
        <v>268</v>
      </c>
      <c r="C27" s="58">
        <v>30.0</v>
      </c>
      <c r="D27" s="27"/>
      <c r="E27" s="27"/>
      <c r="F27" s="27"/>
    </row>
    <row r="28" ht="13.5" customHeight="1">
      <c r="A28" s="41" t="s">
        <v>284</v>
      </c>
      <c r="B28" s="41" t="s">
        <v>268</v>
      </c>
      <c r="C28" s="58">
        <v>60.0</v>
      </c>
      <c r="D28" s="27"/>
      <c r="E28" s="27"/>
      <c r="F28" s="27"/>
    </row>
    <row r="29" ht="13.5" customHeight="1">
      <c r="A29" s="41" t="s">
        <v>285</v>
      </c>
      <c r="B29" s="41" t="s">
        <v>219</v>
      </c>
      <c r="C29" s="58" t="s">
        <v>219</v>
      </c>
      <c r="D29" s="27"/>
      <c r="E29" s="27"/>
      <c r="F29" s="27"/>
    </row>
    <row r="30" ht="13.5" customHeight="1">
      <c r="A30" s="41" t="s">
        <v>286</v>
      </c>
      <c r="B30" s="41" t="s">
        <v>260</v>
      </c>
      <c r="C30" s="58">
        <v>30.0</v>
      </c>
      <c r="D30" s="27"/>
      <c r="E30" s="27"/>
      <c r="F30" s="27"/>
    </row>
    <row r="31" ht="13.5" customHeight="1">
      <c r="A31" s="41" t="s">
        <v>287</v>
      </c>
      <c r="B31" s="41" t="s">
        <v>219</v>
      </c>
      <c r="C31" s="58" t="s">
        <v>219</v>
      </c>
      <c r="D31" s="27"/>
      <c r="E31" s="27"/>
      <c r="F31" s="27"/>
    </row>
    <row r="32" ht="13.5" customHeight="1">
      <c r="A32" s="41" t="s">
        <v>288</v>
      </c>
      <c r="B32" s="41" t="s">
        <v>268</v>
      </c>
      <c r="C32" s="58">
        <v>30.0</v>
      </c>
      <c r="D32" s="27"/>
      <c r="E32" s="27"/>
      <c r="F32" s="27"/>
    </row>
    <row r="33" ht="13.5" customHeight="1">
      <c r="A33" s="41" t="s">
        <v>289</v>
      </c>
      <c r="B33" s="41" t="s">
        <v>268</v>
      </c>
      <c r="C33" s="58">
        <v>30.0</v>
      </c>
      <c r="D33" s="27"/>
      <c r="E33" s="27"/>
      <c r="F33" s="27"/>
    </row>
    <row r="34" ht="13.5" customHeight="1">
      <c r="A34" s="41" t="s">
        <v>290</v>
      </c>
      <c r="B34" s="41" t="s">
        <v>268</v>
      </c>
      <c r="C34" s="58">
        <v>60.0</v>
      </c>
      <c r="D34" s="27"/>
      <c r="E34" s="27"/>
      <c r="F34" s="27"/>
    </row>
    <row r="35" ht="13.5" customHeight="1">
      <c r="A35" s="14" t="s">
        <v>291</v>
      </c>
      <c r="B35" s="41" t="s">
        <v>219</v>
      </c>
      <c r="C35" s="58" t="s">
        <v>219</v>
      </c>
      <c r="D35" s="27"/>
      <c r="E35" s="27"/>
      <c r="F35" s="27"/>
    </row>
    <row r="36" ht="13.5" customHeight="1">
      <c r="A36" s="14" t="s">
        <v>292</v>
      </c>
      <c r="B36" s="41" t="s">
        <v>268</v>
      </c>
      <c r="C36" s="58">
        <v>24.0</v>
      </c>
      <c r="D36" s="27"/>
      <c r="E36" s="27"/>
      <c r="F36" s="27"/>
    </row>
    <row r="37" ht="13.5" customHeight="1">
      <c r="A37" s="14" t="s">
        <v>293</v>
      </c>
      <c r="B37" s="41" t="s">
        <v>268</v>
      </c>
      <c r="C37" s="58" t="s">
        <v>263</v>
      </c>
      <c r="D37" s="27"/>
      <c r="E37" s="27"/>
      <c r="F37" s="27"/>
    </row>
    <row r="38" ht="13.5" customHeight="1">
      <c r="A38" s="14" t="s">
        <v>294</v>
      </c>
      <c r="B38" s="41" t="s">
        <v>268</v>
      </c>
      <c r="C38" s="58" t="s">
        <v>263</v>
      </c>
      <c r="D38" s="27"/>
      <c r="E38" s="27"/>
      <c r="F38" s="27"/>
    </row>
    <row r="39" ht="13.5" customHeight="1">
      <c r="A39" s="14" t="s">
        <v>295</v>
      </c>
      <c r="B39" s="41" t="s">
        <v>268</v>
      </c>
      <c r="C39" s="58">
        <v>12.0</v>
      </c>
      <c r="D39" s="27"/>
      <c r="E39" s="27"/>
      <c r="F39" s="27"/>
    </row>
    <row r="40" ht="13.5" customHeight="1">
      <c r="A40" s="14" t="s">
        <v>296</v>
      </c>
      <c r="B40" s="41" t="s">
        <v>268</v>
      </c>
      <c r="C40" s="58" t="s">
        <v>263</v>
      </c>
      <c r="D40" s="27"/>
      <c r="E40" s="27"/>
      <c r="F40" s="27"/>
    </row>
    <row r="41" ht="13.5" customHeight="1">
      <c r="A41" s="14" t="s">
        <v>297</v>
      </c>
      <c r="B41" s="41" t="s">
        <v>268</v>
      </c>
      <c r="C41" s="58">
        <v>24.0</v>
      </c>
      <c r="D41" s="27"/>
      <c r="E41" s="27"/>
      <c r="F41" s="27"/>
    </row>
    <row r="42" ht="13.5" customHeight="1">
      <c r="A42" s="14"/>
      <c r="B42" s="41"/>
      <c r="C42" s="58"/>
      <c r="D42" s="27"/>
      <c r="E42" s="27"/>
      <c r="F42" s="27"/>
    </row>
    <row r="43" ht="13.5" customHeight="1">
      <c r="A43" s="47" t="s">
        <v>221</v>
      </c>
      <c r="B43" s="47" t="s">
        <v>12</v>
      </c>
      <c r="C43" s="61" t="s">
        <v>12</v>
      </c>
      <c r="D43" s="27"/>
      <c r="E43" s="27"/>
      <c r="F43" s="27"/>
    </row>
    <row r="44" ht="12.75" customHeight="1">
      <c r="A44" s="25" t="s">
        <v>298</v>
      </c>
      <c r="B44" s="25"/>
      <c r="C44" s="25"/>
      <c r="D44" s="19"/>
      <c r="E44" s="19"/>
      <c r="F44" s="19"/>
      <c r="G44" s="19"/>
      <c r="H44" s="19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2"/>
      <c r="B45" s="32"/>
      <c r="C45" s="32"/>
      <c r="D45" s="27"/>
      <c r="E45" s="27"/>
      <c r="F45" s="27"/>
    </row>
    <row r="46" ht="12.75" customHeight="1">
      <c r="A46" s="3"/>
      <c r="B46" s="32"/>
      <c r="C46" s="32"/>
      <c r="D46" s="27"/>
      <c r="E46" s="27"/>
      <c r="F46" s="27"/>
    </row>
    <row r="47" ht="12.75" customHeight="1">
      <c r="A47" s="3"/>
      <c r="B47" s="3"/>
      <c r="C47" s="3"/>
    </row>
    <row r="48" ht="12.75" customHeight="1">
      <c r="A48" s="27"/>
      <c r="B48" s="112"/>
      <c r="C48" s="112"/>
      <c r="D48" s="27"/>
      <c r="E48" s="27"/>
      <c r="F48" s="27"/>
    </row>
    <row r="49" ht="12.75" customHeight="1">
      <c r="A49" s="27"/>
      <c r="B49" s="112"/>
      <c r="C49" s="112"/>
      <c r="D49" s="27"/>
      <c r="E49" s="27"/>
      <c r="F49" s="27"/>
    </row>
    <row r="50" ht="12.75" customHeight="1">
      <c r="A50" s="27"/>
      <c r="B50" s="112"/>
      <c r="C50" s="112"/>
      <c r="D50" s="27"/>
      <c r="E50" s="27"/>
      <c r="F50" s="27"/>
    </row>
    <row r="51" ht="12.75" customHeight="1">
      <c r="B51" s="113"/>
      <c r="C51" s="113"/>
    </row>
    <row r="52" ht="12.75" customHeight="1">
      <c r="B52" s="113"/>
      <c r="C52" s="113"/>
    </row>
    <row r="53" ht="12.75" customHeight="1">
      <c r="B53" s="113"/>
      <c r="C53" s="113"/>
    </row>
    <row r="54" ht="12.75" customHeight="1">
      <c r="B54" s="113"/>
      <c r="C54" s="113"/>
    </row>
    <row r="55" ht="12.75" customHeight="1">
      <c r="B55" s="113"/>
      <c r="C55" s="113"/>
    </row>
    <row r="56" ht="12.75" customHeight="1">
      <c r="B56" s="113"/>
      <c r="C56" s="113"/>
    </row>
    <row r="57" ht="12.75" customHeight="1">
      <c r="B57" s="113"/>
      <c r="C57" s="113"/>
    </row>
    <row r="58" ht="12.75" customHeight="1">
      <c r="B58" s="113"/>
      <c r="C58" s="113"/>
    </row>
    <row r="59" ht="12.75" customHeight="1">
      <c r="B59" s="113"/>
      <c r="C59" s="113"/>
    </row>
    <row r="60" ht="12.75" customHeight="1">
      <c r="B60" s="113"/>
      <c r="C60" s="113"/>
    </row>
    <row r="61" ht="12.75" customHeight="1">
      <c r="B61" s="113"/>
      <c r="C61" s="113"/>
    </row>
    <row r="62" ht="12.75" customHeight="1">
      <c r="B62" s="113"/>
      <c r="C62" s="113"/>
    </row>
    <row r="63" ht="12.75" customHeight="1">
      <c r="B63" s="113"/>
      <c r="C63" s="113"/>
    </row>
    <row r="64" ht="12.75" customHeight="1">
      <c r="B64" s="113"/>
      <c r="C64" s="113"/>
    </row>
    <row r="65" ht="12.75" customHeight="1">
      <c r="B65" s="113"/>
      <c r="C65" s="113"/>
    </row>
    <row r="66" ht="12.75" customHeight="1">
      <c r="B66" s="113"/>
      <c r="C66" s="113"/>
    </row>
    <row r="67" ht="12.75" customHeight="1">
      <c r="B67" s="113"/>
      <c r="C67" s="113"/>
    </row>
    <row r="68" ht="12.75" customHeight="1">
      <c r="B68" s="113"/>
      <c r="C68" s="113"/>
    </row>
    <row r="69" ht="12.75" customHeight="1">
      <c r="B69" s="113"/>
      <c r="C69" s="113"/>
    </row>
    <row r="70" ht="12.75" customHeight="1">
      <c r="B70" s="113"/>
      <c r="C70" s="113"/>
    </row>
    <row r="71" ht="12.75" customHeight="1">
      <c r="B71" s="113"/>
      <c r="C71" s="113"/>
    </row>
    <row r="72" ht="12.75" customHeight="1">
      <c r="B72" s="113"/>
      <c r="C72" s="113"/>
    </row>
    <row r="73" ht="12.75" customHeight="1">
      <c r="B73" s="113"/>
      <c r="C73" s="113"/>
    </row>
    <row r="74" ht="12.75" customHeight="1">
      <c r="B74" s="113"/>
      <c r="C74" s="113"/>
    </row>
    <row r="75" ht="12.75" customHeight="1">
      <c r="B75" s="113"/>
      <c r="C75" s="113"/>
    </row>
    <row r="76" ht="12.75" customHeight="1">
      <c r="B76" s="113"/>
      <c r="C76" s="113"/>
    </row>
    <row r="77" ht="12.75" customHeight="1">
      <c r="B77" s="113"/>
      <c r="C77" s="113"/>
    </row>
    <row r="78" ht="12.75" customHeight="1">
      <c r="B78" s="113"/>
      <c r="C78" s="113"/>
    </row>
    <row r="79" ht="12.75" customHeight="1">
      <c r="B79" s="113"/>
      <c r="C79" s="113"/>
    </row>
    <row r="80" ht="12.75" customHeight="1">
      <c r="B80" s="113"/>
      <c r="C80" s="113"/>
    </row>
    <row r="81" ht="12.75" customHeight="1">
      <c r="B81" s="113"/>
      <c r="C81" s="113"/>
    </row>
    <row r="82" ht="12.75" customHeight="1">
      <c r="B82" s="113"/>
      <c r="C82" s="113"/>
    </row>
    <row r="83" ht="12.75" customHeight="1">
      <c r="B83" s="113"/>
      <c r="C83" s="113"/>
    </row>
    <row r="84" ht="12.75" customHeight="1">
      <c r="B84" s="113"/>
      <c r="C84" s="113"/>
    </row>
    <row r="85" ht="12.75" customHeight="1">
      <c r="B85" s="113"/>
      <c r="C85" s="113"/>
    </row>
    <row r="86" ht="12.75" customHeight="1">
      <c r="B86" s="113"/>
      <c r="C86" s="113"/>
    </row>
    <row r="87" ht="12.75" customHeight="1">
      <c r="B87" s="113"/>
      <c r="C87" s="113"/>
    </row>
    <row r="88" ht="12.75" customHeight="1">
      <c r="B88" s="113"/>
      <c r="C88" s="113"/>
    </row>
    <row r="89" ht="12.75" customHeight="1">
      <c r="B89" s="113"/>
      <c r="C89" s="113"/>
    </row>
    <row r="90" ht="12.75" customHeight="1">
      <c r="B90" s="113"/>
      <c r="C90" s="113"/>
    </row>
    <row r="91" ht="12.75" customHeight="1">
      <c r="B91" s="113"/>
      <c r="C91" s="113"/>
    </row>
    <row r="92" ht="12.75" customHeight="1">
      <c r="B92" s="113"/>
      <c r="C92" s="113"/>
    </row>
    <row r="93" ht="12.75" customHeight="1">
      <c r="B93" s="113"/>
      <c r="C93" s="113"/>
    </row>
    <row r="94" ht="12.75" customHeight="1">
      <c r="B94" s="113"/>
      <c r="C94" s="113"/>
    </row>
    <row r="95" ht="12.75" customHeight="1">
      <c r="B95" s="113"/>
      <c r="C95" s="113"/>
    </row>
    <row r="96" ht="12.75" customHeight="1">
      <c r="B96" s="113"/>
      <c r="C96" s="113"/>
    </row>
    <row r="97" ht="12.75" customHeight="1">
      <c r="B97" s="113"/>
      <c r="C97" s="113"/>
    </row>
    <row r="98" ht="12.75" customHeight="1">
      <c r="B98" s="113"/>
      <c r="C98" s="113"/>
    </row>
    <row r="99" ht="12.75" customHeight="1">
      <c r="B99" s="113"/>
      <c r="C99" s="113"/>
    </row>
    <row r="100" ht="12.75" customHeight="1">
      <c r="B100" s="113"/>
      <c r="C100" s="113"/>
    </row>
    <row r="101" ht="12.75" customHeight="1">
      <c r="B101" s="113"/>
      <c r="C101" s="113"/>
    </row>
    <row r="102" ht="12.75" customHeight="1">
      <c r="B102" s="113"/>
      <c r="C102" s="113"/>
    </row>
    <row r="103" ht="12.75" customHeight="1">
      <c r="B103" s="113"/>
      <c r="C103" s="113"/>
    </row>
    <row r="104" ht="12.75" customHeight="1">
      <c r="B104" s="113"/>
      <c r="C104" s="113"/>
    </row>
    <row r="105" ht="12.75" customHeight="1">
      <c r="B105" s="113"/>
      <c r="C105" s="113"/>
    </row>
    <row r="106" ht="12.75" customHeight="1">
      <c r="B106" s="113"/>
      <c r="C106" s="113"/>
    </row>
    <row r="107" ht="12.75" customHeight="1">
      <c r="B107" s="113"/>
      <c r="C107" s="113"/>
    </row>
    <row r="108" ht="12.75" customHeight="1">
      <c r="B108" s="113"/>
      <c r="C108" s="113"/>
    </row>
    <row r="109" ht="12.75" customHeight="1">
      <c r="B109" s="113"/>
      <c r="C109" s="113"/>
    </row>
    <row r="110" ht="12.75" customHeight="1">
      <c r="B110" s="113"/>
      <c r="C110" s="113"/>
    </row>
    <row r="111" ht="12.75" customHeight="1">
      <c r="B111" s="113"/>
      <c r="C111" s="113"/>
    </row>
    <row r="112" ht="12.75" customHeight="1">
      <c r="B112" s="113"/>
      <c r="C112" s="113"/>
    </row>
    <row r="113" ht="12.75" customHeight="1">
      <c r="B113" s="113"/>
      <c r="C113" s="113"/>
    </row>
    <row r="114" ht="12.75" customHeight="1">
      <c r="B114" s="113"/>
      <c r="C114" s="113"/>
    </row>
    <row r="115" ht="12.75" customHeight="1">
      <c r="B115" s="113"/>
      <c r="C115" s="113"/>
    </row>
    <row r="116" ht="12.75" customHeight="1">
      <c r="B116" s="113"/>
      <c r="C116" s="113"/>
    </row>
    <row r="117" ht="12.75" customHeight="1">
      <c r="B117" s="113"/>
      <c r="C117" s="113"/>
    </row>
    <row r="118" ht="12.75" customHeight="1">
      <c r="B118" s="113"/>
      <c r="C118" s="113"/>
    </row>
    <row r="119" ht="12.75" customHeight="1">
      <c r="B119" s="113"/>
      <c r="C119" s="113"/>
    </row>
    <row r="120" ht="12.75" customHeight="1">
      <c r="B120" s="113"/>
      <c r="C120" s="113"/>
    </row>
    <row r="121" ht="12.75" customHeight="1">
      <c r="B121" s="113"/>
      <c r="C121" s="113"/>
    </row>
    <row r="122" ht="12.75" customHeight="1">
      <c r="B122" s="113"/>
      <c r="C122" s="113"/>
    </row>
    <row r="123" ht="12.75" customHeight="1">
      <c r="B123" s="113"/>
      <c r="C123" s="113"/>
    </row>
    <row r="124" ht="12.75" customHeight="1">
      <c r="B124" s="113"/>
      <c r="C124" s="113"/>
    </row>
    <row r="125" ht="12.75" customHeight="1">
      <c r="B125" s="113"/>
      <c r="C125" s="113"/>
    </row>
    <row r="126" ht="12.75" customHeight="1">
      <c r="B126" s="113"/>
      <c r="C126" s="113"/>
    </row>
    <row r="127" ht="12.75" customHeight="1">
      <c r="B127" s="113"/>
      <c r="C127" s="113"/>
    </row>
    <row r="128" ht="12.75" customHeight="1">
      <c r="B128" s="113"/>
      <c r="C128" s="113"/>
    </row>
    <row r="129" ht="12.75" customHeight="1">
      <c r="B129" s="113"/>
      <c r="C129" s="113"/>
    </row>
    <row r="130" ht="12.75" customHeight="1">
      <c r="B130" s="113"/>
      <c r="C130" s="113"/>
    </row>
    <row r="131" ht="12.75" customHeight="1">
      <c r="B131" s="113"/>
      <c r="C131" s="113"/>
    </row>
    <row r="132" ht="12.75" customHeight="1">
      <c r="B132" s="113"/>
      <c r="C132" s="113"/>
    </row>
    <row r="133" ht="12.75" customHeight="1">
      <c r="B133" s="113"/>
      <c r="C133" s="113"/>
    </row>
    <row r="134" ht="12.75" customHeight="1">
      <c r="B134" s="113"/>
      <c r="C134" s="113"/>
    </row>
    <row r="135" ht="12.75" customHeight="1">
      <c r="B135" s="113"/>
      <c r="C135" s="113"/>
    </row>
    <row r="136" ht="12.75" customHeight="1">
      <c r="B136" s="113"/>
      <c r="C136" s="113"/>
    </row>
    <row r="137" ht="12.75" customHeight="1">
      <c r="B137" s="113"/>
      <c r="C137" s="113"/>
    </row>
    <row r="138" ht="12.75" customHeight="1">
      <c r="B138" s="113"/>
      <c r="C138" s="113"/>
    </row>
    <row r="139" ht="12.75" customHeight="1">
      <c r="B139" s="113"/>
      <c r="C139" s="113"/>
    </row>
    <row r="140" ht="12.75" customHeight="1">
      <c r="B140" s="113"/>
      <c r="C140" s="113"/>
    </row>
    <row r="141" ht="12.75" customHeight="1">
      <c r="B141" s="113"/>
      <c r="C141" s="113"/>
    </row>
    <row r="142" ht="12.75" customHeight="1">
      <c r="B142" s="113"/>
      <c r="C142" s="113"/>
    </row>
    <row r="143" ht="12.75" customHeight="1">
      <c r="B143" s="113"/>
      <c r="C143" s="113"/>
    </row>
    <row r="144" ht="12.75" customHeight="1">
      <c r="B144" s="113"/>
      <c r="C144" s="113"/>
    </row>
    <row r="145" ht="12.75" customHeight="1">
      <c r="B145" s="113"/>
      <c r="C145" s="113"/>
    </row>
    <row r="146" ht="12.75" customHeight="1">
      <c r="B146" s="113"/>
      <c r="C146" s="113"/>
    </row>
    <row r="147" ht="12.75" customHeight="1">
      <c r="B147" s="113"/>
      <c r="C147" s="113"/>
    </row>
    <row r="148" ht="12.75" customHeight="1">
      <c r="B148" s="113"/>
      <c r="C148" s="113"/>
    </row>
    <row r="149" ht="12.75" customHeight="1">
      <c r="B149" s="113"/>
      <c r="C149" s="113"/>
    </row>
    <row r="150" ht="12.75" customHeight="1">
      <c r="B150" s="113"/>
      <c r="C150" s="113"/>
    </row>
    <row r="151" ht="12.75" customHeight="1">
      <c r="B151" s="113"/>
      <c r="C151" s="113"/>
    </row>
    <row r="152" ht="12.75" customHeight="1">
      <c r="B152" s="113"/>
      <c r="C152" s="113"/>
    </row>
    <row r="153" ht="12.75" customHeight="1">
      <c r="B153" s="113"/>
      <c r="C153" s="113"/>
    </row>
    <row r="154" ht="12.75" customHeight="1">
      <c r="B154" s="113"/>
      <c r="C154" s="113"/>
    </row>
    <row r="155" ht="12.75" customHeight="1">
      <c r="B155" s="113"/>
      <c r="C155" s="113"/>
    </row>
    <row r="156" ht="12.75" customHeight="1">
      <c r="B156" s="113"/>
      <c r="C156" s="113"/>
    </row>
    <row r="157" ht="12.75" customHeight="1">
      <c r="B157" s="113"/>
      <c r="C157" s="113"/>
    </row>
    <row r="158" ht="12.75" customHeight="1">
      <c r="B158" s="113"/>
      <c r="C158" s="113"/>
    </row>
    <row r="159" ht="12.75" customHeight="1">
      <c r="B159" s="113"/>
      <c r="C159" s="113"/>
    </row>
    <row r="160" ht="12.75" customHeight="1">
      <c r="B160" s="113"/>
      <c r="C160" s="113"/>
    </row>
    <row r="161" ht="12.75" customHeight="1">
      <c r="B161" s="113"/>
      <c r="C161" s="113"/>
    </row>
    <row r="162" ht="12.75" customHeight="1">
      <c r="B162" s="113"/>
      <c r="C162" s="113"/>
    </row>
    <row r="163" ht="12.75" customHeight="1">
      <c r="B163" s="113"/>
      <c r="C163" s="113"/>
    </row>
    <row r="164" ht="12.75" customHeight="1">
      <c r="B164" s="113"/>
      <c r="C164" s="113"/>
    </row>
    <row r="165" ht="12.75" customHeight="1">
      <c r="B165" s="113"/>
      <c r="C165" s="113"/>
    </row>
    <row r="166" ht="12.75" customHeight="1">
      <c r="B166" s="113"/>
      <c r="C166" s="113"/>
    </row>
    <row r="167" ht="12.75" customHeight="1">
      <c r="B167" s="113"/>
      <c r="C167" s="113"/>
    </row>
    <row r="168" ht="12.75" customHeight="1">
      <c r="B168" s="113"/>
      <c r="C168" s="113"/>
    </row>
    <row r="169" ht="12.75" customHeight="1">
      <c r="B169" s="113"/>
      <c r="C169" s="113"/>
    </row>
    <row r="170" ht="12.75" customHeight="1">
      <c r="B170" s="113"/>
      <c r="C170" s="113"/>
    </row>
    <row r="171" ht="12.75" customHeight="1">
      <c r="B171" s="113"/>
      <c r="C171" s="113"/>
    </row>
    <row r="172" ht="12.75" customHeight="1">
      <c r="B172" s="113"/>
      <c r="C172" s="113"/>
    </row>
    <row r="173" ht="12.75" customHeight="1">
      <c r="B173" s="113"/>
      <c r="C173" s="113"/>
    </row>
    <row r="174" ht="12.75" customHeight="1">
      <c r="B174" s="113"/>
      <c r="C174" s="113"/>
    </row>
    <row r="175" ht="12.75" customHeight="1">
      <c r="B175" s="113"/>
      <c r="C175" s="113"/>
    </row>
    <row r="176" ht="12.75" customHeight="1">
      <c r="B176" s="113"/>
      <c r="C176" s="113"/>
    </row>
    <row r="177" ht="12.75" customHeight="1">
      <c r="B177" s="113"/>
      <c r="C177" s="113"/>
    </row>
    <row r="178" ht="12.75" customHeight="1">
      <c r="B178" s="113"/>
      <c r="C178" s="113"/>
    </row>
    <row r="179" ht="12.75" customHeight="1">
      <c r="B179" s="113"/>
      <c r="C179" s="113"/>
    </row>
    <row r="180" ht="12.75" customHeight="1">
      <c r="B180" s="113"/>
      <c r="C180" s="113"/>
    </row>
    <row r="181" ht="12.75" customHeight="1">
      <c r="B181" s="113"/>
      <c r="C181" s="113"/>
    </row>
    <row r="182" ht="12.75" customHeight="1">
      <c r="B182" s="113"/>
      <c r="C182" s="113"/>
    </row>
    <row r="183" ht="12.75" customHeight="1">
      <c r="B183" s="113"/>
      <c r="C183" s="113"/>
    </row>
    <row r="184" ht="12.75" customHeight="1">
      <c r="B184" s="113"/>
      <c r="C184" s="113"/>
    </row>
    <row r="185" ht="12.75" customHeight="1">
      <c r="B185" s="113"/>
      <c r="C185" s="113"/>
    </row>
    <row r="186" ht="12.75" customHeight="1">
      <c r="B186" s="113"/>
      <c r="C186" s="113"/>
    </row>
    <row r="187" ht="12.75" customHeight="1">
      <c r="B187" s="113"/>
      <c r="C187" s="113"/>
    </row>
    <row r="188" ht="12.75" customHeight="1">
      <c r="B188" s="113"/>
      <c r="C188" s="113"/>
    </row>
    <row r="189" ht="12.75" customHeight="1">
      <c r="B189" s="113"/>
      <c r="C189" s="113"/>
    </row>
    <row r="190" ht="12.75" customHeight="1">
      <c r="B190" s="113"/>
      <c r="C190" s="113"/>
    </row>
    <row r="191" ht="12.75" customHeight="1">
      <c r="B191" s="113"/>
      <c r="C191" s="113"/>
    </row>
    <row r="192" ht="12.75" customHeight="1">
      <c r="B192" s="113"/>
      <c r="C192" s="113"/>
    </row>
    <row r="193" ht="12.75" customHeight="1">
      <c r="B193" s="113"/>
      <c r="C193" s="113"/>
    </row>
    <row r="194" ht="12.75" customHeight="1">
      <c r="B194" s="113"/>
      <c r="C194" s="113"/>
    </row>
    <row r="195" ht="12.75" customHeight="1">
      <c r="B195" s="113"/>
      <c r="C195" s="113"/>
    </row>
    <row r="196" ht="12.75" customHeight="1">
      <c r="B196" s="113"/>
      <c r="C196" s="113"/>
    </row>
    <row r="197" ht="12.75" customHeight="1">
      <c r="B197" s="113"/>
      <c r="C197" s="113"/>
    </row>
    <row r="198" ht="12.75" customHeight="1">
      <c r="B198" s="113"/>
      <c r="C198" s="113"/>
    </row>
    <row r="199" ht="12.75" customHeight="1">
      <c r="B199" s="113"/>
      <c r="C199" s="113"/>
    </row>
    <row r="200" ht="12.75" customHeight="1">
      <c r="B200" s="113"/>
      <c r="C200" s="113"/>
    </row>
    <row r="201" ht="12.75" customHeight="1">
      <c r="B201" s="113"/>
      <c r="C201" s="113"/>
    </row>
    <row r="202" ht="12.75" customHeight="1">
      <c r="B202" s="113"/>
      <c r="C202" s="113"/>
    </row>
    <row r="203" ht="12.75" customHeight="1">
      <c r="B203" s="113"/>
      <c r="C203" s="113"/>
    </row>
    <row r="204" ht="12.75" customHeight="1">
      <c r="B204" s="113"/>
      <c r="C204" s="113"/>
    </row>
    <row r="205" ht="12.75" customHeight="1">
      <c r="B205" s="113"/>
      <c r="C205" s="113"/>
    </row>
    <row r="206" ht="12.75" customHeight="1">
      <c r="B206" s="113"/>
      <c r="C206" s="113"/>
    </row>
    <row r="207" ht="12.75" customHeight="1">
      <c r="B207" s="113"/>
      <c r="C207" s="113"/>
    </row>
    <row r="208" ht="12.75" customHeight="1">
      <c r="B208" s="113"/>
      <c r="C208" s="113"/>
    </row>
    <row r="209" ht="12.75" customHeight="1">
      <c r="B209" s="113"/>
      <c r="C209" s="113"/>
    </row>
    <row r="210" ht="12.75" customHeight="1">
      <c r="B210" s="113"/>
      <c r="C210" s="113"/>
    </row>
    <row r="211" ht="12.75" customHeight="1">
      <c r="B211" s="113"/>
      <c r="C211" s="113"/>
    </row>
    <row r="212" ht="12.75" customHeight="1">
      <c r="B212" s="113"/>
      <c r="C212" s="113"/>
    </row>
    <row r="213" ht="12.75" customHeight="1">
      <c r="B213" s="113"/>
      <c r="C213" s="113"/>
    </row>
    <row r="214" ht="12.75" customHeight="1">
      <c r="B214" s="113"/>
      <c r="C214" s="113"/>
    </row>
    <row r="215" ht="12.75" customHeight="1">
      <c r="B215" s="113"/>
      <c r="C215" s="113"/>
    </row>
    <row r="216" ht="12.75" customHeight="1">
      <c r="B216" s="113"/>
      <c r="C216" s="113"/>
    </row>
    <row r="217" ht="12.75" customHeight="1">
      <c r="B217" s="113"/>
      <c r="C217" s="113"/>
    </row>
    <row r="218" ht="12.75" customHeight="1">
      <c r="B218" s="113"/>
      <c r="C218" s="113"/>
    </row>
    <row r="219" ht="12.75" customHeight="1">
      <c r="B219" s="113"/>
      <c r="C219" s="113"/>
    </row>
    <row r="220" ht="12.75" customHeight="1">
      <c r="B220" s="113"/>
      <c r="C220" s="113"/>
    </row>
    <row r="221" ht="12.75" customHeight="1">
      <c r="B221" s="113"/>
      <c r="C221" s="113"/>
    </row>
    <row r="222" ht="12.75" customHeight="1">
      <c r="B222" s="113"/>
      <c r="C222" s="113"/>
    </row>
    <row r="223" ht="12.75" customHeight="1">
      <c r="B223" s="113"/>
      <c r="C223" s="113"/>
    </row>
    <row r="224" ht="12.75" customHeight="1">
      <c r="B224" s="113"/>
      <c r="C224" s="113"/>
    </row>
    <row r="225" ht="12.75" customHeight="1">
      <c r="B225" s="113"/>
      <c r="C225" s="113"/>
    </row>
    <row r="226" ht="12.75" customHeight="1">
      <c r="B226" s="113"/>
      <c r="C226" s="113"/>
    </row>
    <row r="227" ht="12.75" customHeight="1">
      <c r="B227" s="113"/>
      <c r="C227" s="113"/>
    </row>
    <row r="228" ht="12.75" customHeight="1">
      <c r="B228" s="113"/>
      <c r="C228" s="113"/>
    </row>
    <row r="229" ht="12.75" customHeight="1">
      <c r="B229" s="113"/>
      <c r="C229" s="113"/>
    </row>
    <row r="230" ht="12.75" customHeight="1">
      <c r="B230" s="113"/>
      <c r="C230" s="113"/>
    </row>
    <row r="231" ht="12.75" customHeight="1">
      <c r="B231" s="113"/>
      <c r="C231" s="113"/>
    </row>
    <row r="232" ht="12.75" customHeight="1">
      <c r="B232" s="113"/>
      <c r="C232" s="113"/>
    </row>
    <row r="233" ht="12.75" customHeight="1">
      <c r="B233" s="113"/>
      <c r="C233" s="113"/>
    </row>
    <row r="234" ht="12.75" customHeight="1">
      <c r="B234" s="113"/>
      <c r="C234" s="113"/>
    </row>
    <row r="235" ht="12.75" customHeight="1">
      <c r="B235" s="113"/>
      <c r="C235" s="113"/>
    </row>
    <row r="236" ht="12.75" customHeight="1">
      <c r="B236" s="113"/>
      <c r="C236" s="113"/>
    </row>
    <row r="237" ht="12.75" customHeight="1">
      <c r="B237" s="113"/>
      <c r="C237" s="113"/>
    </row>
    <row r="238" ht="12.75" customHeight="1">
      <c r="B238" s="113"/>
      <c r="C238" s="113"/>
    </row>
    <row r="239" ht="12.75" customHeight="1">
      <c r="B239" s="113"/>
      <c r="C239" s="113"/>
    </row>
    <row r="240" ht="12.75" customHeight="1">
      <c r="B240" s="113"/>
      <c r="C240" s="113"/>
    </row>
    <row r="241" ht="12.75" customHeight="1">
      <c r="B241" s="113"/>
      <c r="C241" s="113"/>
    </row>
    <row r="242" ht="12.75" customHeight="1">
      <c r="B242" s="113"/>
      <c r="C242" s="113"/>
    </row>
    <row r="243" ht="12.75" customHeight="1">
      <c r="B243" s="113"/>
      <c r="C243" s="113"/>
    </row>
    <row r="244" ht="12.75" customHeight="1">
      <c r="B244" s="113"/>
      <c r="C244" s="113"/>
    </row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&amp;C114</oddHeader>
  </headerFooter>
  <drawing r:id="rId1"/>
</worksheet>
</file>